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38" i="6" l="1"/>
  <c r="E38" i="6"/>
  <c r="D38" i="6"/>
  <c r="F35" i="6"/>
  <c r="F39" i="6" s="1"/>
  <c r="E35" i="6"/>
  <c r="D35" i="6"/>
  <c r="F32" i="6"/>
  <c r="E32" i="6"/>
  <c r="D32" i="6"/>
  <c r="F23" i="6"/>
  <c r="E23" i="6"/>
  <c r="D23" i="6"/>
  <c r="F20" i="6"/>
  <c r="F24" i="6" s="1"/>
  <c r="E20" i="6"/>
  <c r="D20" i="6"/>
  <c r="F17" i="6"/>
  <c r="E17" i="6"/>
  <c r="D17" i="6"/>
  <c r="F14" i="6"/>
  <c r="E14" i="6"/>
  <c r="D14" i="6"/>
  <c r="E24" i="6" l="1"/>
  <c r="D24" i="6"/>
  <c r="D39" i="6"/>
  <c r="E39" i="6"/>
  <c r="L64" i="5"/>
  <c r="L71" i="5" s="1"/>
  <c r="K63" i="5"/>
  <c r="K64" i="5" s="1"/>
  <c r="K71" i="5" s="1"/>
  <c r="L63" i="5"/>
  <c r="M63" i="5"/>
  <c r="M64" i="5" s="1"/>
  <c r="M71" i="5" s="1"/>
  <c r="K59" i="5"/>
  <c r="L59" i="5"/>
  <c r="M59" i="5"/>
  <c r="K51" i="5"/>
  <c r="L51" i="5"/>
  <c r="M51" i="5"/>
  <c r="K41" i="5"/>
  <c r="L41" i="5"/>
  <c r="M41" i="5"/>
  <c r="K32" i="5"/>
  <c r="L32" i="5"/>
  <c r="M32" i="5"/>
  <c r="K28" i="5"/>
  <c r="L28" i="5"/>
  <c r="M28" i="5"/>
</calcChain>
</file>

<file path=xl/sharedStrings.xml><?xml version="1.0" encoding="utf-8"?>
<sst xmlns="http://schemas.openxmlformats.org/spreadsheetml/2006/main" count="488" uniqueCount="279">
  <si>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</si>
  <si>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</si>
  <si>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</si>
  <si>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</si>
  <si>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</si>
  <si>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</si>
  <si>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</si>
  <si>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</si>
  <si>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</si>
  <si>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</si>
  <si>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</si>
  <si>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</si>
  <si>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</si>
  <si>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</si>
  <si>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</si>
  <si>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</si>
  <si>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</si>
  <si>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</si>
  <si>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</si>
  <si>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</si>
  <si>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</si>
  <si>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</si>
  <si>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</si>
  <si>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</si>
  <si>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</si>
  <si>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</si>
  <si>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</si>
  <si>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</si>
  <si>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</si>
  <si>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</si>
  <si>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</si>
  <si>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</si>
  <si>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</si>
  <si>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</si>
  <si>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</si>
  <si>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</si>
  <si>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</si>
  <si>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</si>
  <si>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</si>
  <si>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</si>
  <si>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</si>
  <si>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</si>
  <si>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</si>
  <si>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</si>
  <si>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</si>
  <si>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</si>
  <si>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</si>
  <si>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</si>
  <si>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</si>
  <si>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</si>
  <si>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</si>
  <si>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</si>
  <si>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</si>
  <si>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</si>
  <si>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</si>
  <si>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</si>
  <si>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</si>
  <si>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</si>
  <si>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</si>
  <si>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</si>
  <si>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</si>
  <si>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</si>
  <si>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</si>
  <si>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</si>
  <si>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</si>
  <si>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</si>
  <si>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</si>
  <si>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</si>
  <si>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</si>
  <si>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</si>
  <si>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</si>
  <si>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</si>
  <si>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</si>
  <si>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</si>
  <si>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</si>
  <si>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</si>
  <si>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</si>
  <si>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</si>
  <si>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</si>
  <si>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</si>
  <si>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</si>
  <si>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</si>
  <si>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</si>
  <si>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</si>
  <si>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</si>
  <si>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</si>
  <si>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</si>
  <si>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</si>
  <si>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</si>
  <si>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</si>
  <si>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</si>
  <si>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</si>
  <si>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</si>
  <si>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Telecommunication Sector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</si>
  <si>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</si>
  <si>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</si>
  <si>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</si>
  <si>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</si>
  <si>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</si>
  <si>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</si>
  <si>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</si>
  <si>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</si>
  <si>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</si>
  <si>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</si>
  <si>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</si>
  <si>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</si>
  <si>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</si>
  <si>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</si>
  <si>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</si>
  <si>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</si>
  <si>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</si>
  <si>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</si>
  <si>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</si>
  <si>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</si>
  <si>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</si>
  <si>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</si>
  <si>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</si>
  <si>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</si>
  <si>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</si>
  <si>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</si>
  <si>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</si>
  <si>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</si>
  <si>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</si>
  <si>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</si>
  <si>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</si>
  <si>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</si>
  <si>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</si>
  <si>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</si>
  <si>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</si>
  <si>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</si>
  <si>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</si>
  <si>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</si>
  <si>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</si>
  <si>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</si>
  <si>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</si>
  <si>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</si>
  <si>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</si>
  <si>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</si>
  <si>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</si>
  <si>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</si>
  <si>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</si>
  <si>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</si>
  <si>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</si>
  <si>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</si>
  <si>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</si>
  <si>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</si>
  <si>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</si>
  <si>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</si>
  <si>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</si>
  <si>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</si>
  <si>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</si>
  <si>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</si>
  <si>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</si>
  <si>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</si>
  <si>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</si>
  <si>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</si>
  <si>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</si>
  <si>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</si>
  <si>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</si>
  <si>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</si>
  <si>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</si>
  <si>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</si>
  <si>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</si>
  <si>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</si>
  <si>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</si>
  <si>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</si>
  <si>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</si>
  <si>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</si>
  <si>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</si>
  <si>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</si>
  <si>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</si>
  <si>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</si>
  <si>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</si>
  <si>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</si>
  <si>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</si>
  <si>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</si>
  <si>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</si>
  <si>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</si>
  <si>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</si>
  <si>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</si>
  <si>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</si>
  <si>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</si>
  <si>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</si>
  <si>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</si>
  <si>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</si>
  <si>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</si>
  <si>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HNTI</t>
  </si>
  <si>
    <t>National for Tourist Investment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</si>
  <si>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</si>
  <si>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</si>
  <si>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</si>
  <si>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</si>
  <si>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</si>
  <si>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</si>
  <si>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</si>
  <si>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</si>
  <si>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</si>
  <si>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</si>
  <si>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</si>
  <si>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</si>
  <si>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</si>
  <si>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</si>
  <si>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</si>
  <si>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</si>
  <si>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</si>
  <si>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</si>
  <si>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</si>
  <si>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</si>
  <si>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</si>
  <si>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</si>
  <si>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</si>
  <si>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</si>
  <si>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</si>
  <si>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</si>
  <si>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</si>
  <si>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</si>
  <si>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Al-Khatem Telecoms</t>
  </si>
  <si>
    <t>TZNI</t>
  </si>
  <si>
    <t>Mamoura Realestate Investment</t>
  </si>
  <si>
    <t>SMRI</t>
  </si>
  <si>
    <t>IHLI</t>
  </si>
  <si>
    <t>Al -HiLal Industries</t>
  </si>
  <si>
    <t>National Bank Of Iraq</t>
  </si>
  <si>
    <t>BNOI</t>
  </si>
  <si>
    <t>Dar es salam Investment  Bank(BDSI)</t>
  </si>
  <si>
    <t>AL_RABITA AL_MALIYA CO</t>
  </si>
  <si>
    <t>MTRA</t>
  </si>
  <si>
    <t>IIDP</t>
  </si>
  <si>
    <t>Iraqi Date Processing and Marketing</t>
  </si>
  <si>
    <t xml:space="preserve"> Total Regular Market</t>
  </si>
  <si>
    <t>Second :  Companies in the Trading</t>
  </si>
  <si>
    <t>First : Companies out of Trading :</t>
  </si>
  <si>
    <t>Al-Ameen for Insurance</t>
  </si>
  <si>
    <t>NAME</t>
  </si>
  <si>
    <t>ITLI</t>
  </si>
  <si>
    <t>The Light Industries</t>
  </si>
  <si>
    <t>Total of Telecommunication sector</t>
  </si>
  <si>
    <t>Total of Insurance sector</t>
  </si>
  <si>
    <t>Baghdad Hotel(HBAG)</t>
  </si>
  <si>
    <t>General Assembly Meeting holding on Monday 15/12/2016 at company building  to discuss increase in capital company according to subscription from (2) billion to (5)  billion .</t>
  </si>
  <si>
    <t>General Assembly Meeting holding on Monday 15/12/2016 at company building  to discuss increase in capital company according to subscription  .</t>
  </si>
  <si>
    <t>Investment Bank of Iraq(BIBI)</t>
  </si>
  <si>
    <t>General Assembly Meeting holding on Tuesday 28/6/2016 at company building Investment Hotel .</t>
  </si>
  <si>
    <t>United Bank(BUND)</t>
  </si>
  <si>
    <t xml:space="preserve">General Assembly Meeting will be holding on Monday 4/7/2016 at Baghdad Hote  ,  to discuss financial statement of the ended year  2015 ,cash dividend 2015,suspend trading from 29/6/2016 . </t>
  </si>
  <si>
    <t>General Assembly Meeting will be holding on Tuesday 5/7/2016 at company building  ,to elect New Board of Council Administeration</t>
  </si>
  <si>
    <t>Gulf Commercial Bank(BGUC)</t>
  </si>
  <si>
    <t xml:space="preserve">General Assembly Meeting will be holding on Saturday 16/7/2016 at Arbil  ,  to discuss financial statement of the ended year  2015 ,cash dividend 2015,suspend trading from 12/7/2016 . </t>
  </si>
  <si>
    <t>Babylon Bank</t>
  </si>
  <si>
    <t>BBAY</t>
  </si>
  <si>
    <t>Regular Market  Bulletin  No (125)</t>
  </si>
  <si>
    <t>Trading Session Thursday 30/6/2016</t>
  </si>
  <si>
    <t>Non Regular Market  Bulletin  No (49)</t>
  </si>
  <si>
    <t xml:space="preserve"> Non Trading Companies in Iraq Stock Exchange for Thursday 30/6/2016</t>
  </si>
  <si>
    <t xml:space="preserve">                  suspend trading Companies in Iraq Stock Exchange for Thursday 30/6/2016</t>
  </si>
  <si>
    <t xml:space="preserve"> News for listed companies in Iraq Stock Exchange for Thursday 30/6/2016</t>
  </si>
  <si>
    <t>Special Orders</t>
  </si>
  <si>
    <t>united international brokerage Firms (buy) and Al-hakma  (sell) executed Special order to United Bank  in  traded shares (7 700 000 000 )  share  in additional session time after 12 oclock .</t>
  </si>
  <si>
    <t>ISX  Index60 was about (539.470) point  which Increase about (2.23)</t>
  </si>
  <si>
    <t xml:space="preserve"> Total Non Regular Market</t>
  </si>
  <si>
    <t>Total</t>
  </si>
  <si>
    <t xml:space="preserve">Non Iraqis' Bulletin Thursday,june 30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</si>
  <si>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</si>
  <si>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</si>
  <si>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</si>
  <si>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</si>
  <si>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</si>
  <si>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</si>
  <si>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</si>
  <si>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>Mousil Bank For Development&amp; Investment</t>
  </si>
  <si>
    <t>Total Bank sector</t>
  </si>
  <si>
    <t>Total Services sector</t>
  </si>
  <si>
    <t>Total Industry sector</t>
  </si>
  <si>
    <t xml:space="preserve">Asia cell </t>
  </si>
  <si>
    <t>Total Telecommunication sector</t>
  </si>
  <si>
    <t>Grand Total</t>
  </si>
  <si>
    <t>Sell</t>
  </si>
  <si>
    <t>Hotel Sector</t>
  </si>
  <si>
    <t>Total Hotel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</si>
</sst>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100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0" fontId="0" fillId="0" borderId="0" xfId="0" applyAlignment="1">
      <alignment horizontal="center"/>
    </xf>
    <xf numFmtId="0" fontId="158" fillId="0" borderId="0" xfId="0" applyFont="1" applyAlignment="1">
      <alignment horizontal="center"/>
    </xf>
    <xf numFmtId="0" fontId="150" fillId="0" borderId="0" xfId="0" applyFont="1" applyBorder="1" applyAlignment="1">
      <alignment vertical="center"/>
    </xf>
    <xf numFmtId="0" fontId="129" fillId="0" borderId="1" xfId="0" applyFont="1" applyBorder="1" applyAlignment="1">
      <alignment vertical="center"/>
    </xf>
    <xf numFmtId="164" fontId="127" fillId="0" borderId="22" xfId="0" applyNumberFormat="1" applyFont="1" applyFill="1" applyBorder="1" applyAlignment="1">
      <alignment horizontal="center" vertical="center"/>
    </xf>
    <xf numFmtId="0" fontId="165" fillId="0" borderId="0" xfId="0" applyFont="1" applyBorder="1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7" fillId="0" borderId="23" xfId="0" applyFont="1" applyBorder="1" applyAlignment="1">
      <alignment vertical="center"/>
    </xf>
    <xf numFmtId="0" fontId="168" fillId="0" borderId="2" xfId="1753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1" fontId="130" fillId="0" borderId="17" xfId="0" applyNumberFormat="1" applyFont="1" applyBorder="1" applyAlignment="1">
      <alignment horizont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3" fontId="131" fillId="0" borderId="0" xfId="0" applyNumberFormat="1" applyFont="1" applyAlignment="1">
      <alignment horizontal="left"/>
    </xf>
    <xf numFmtId="4" fontId="164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1" fillId="0" borderId="0" xfId="0" applyNumberFormat="1" applyFont="1" applyAlignment="1">
      <alignment horizontal="left"/>
    </xf>
    <xf numFmtId="0" fontId="129" fillId="0" borderId="1" xfId="0" applyFont="1" applyBorder="1" applyAlignment="1">
      <alignment horizontal="left" vertical="center" wrapText="1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65" fillId="0" borderId="0" xfId="0" applyFont="1" applyBorder="1"/>
    <xf numFmtId="0" fontId="165" fillId="0" borderId="7" xfId="0" applyFont="1" applyBorder="1" applyAlignment="1">
      <alignment horizontal="center" vertical="center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center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61" fillId="0" borderId="21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2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3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6</xdr:col>
      <xdr:colOff>66675</xdr:colOff>
      <xdr:row>3</xdr:row>
      <xdr:rowOff>95250</xdr:rowOff>
    </xdr:to>
    <xdr:pic>
      <xdr:nvPicPr>
        <xdr:cNvPr id="4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2295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abSelected="1" workbookViewId="0">
      <selection activeCell="A3" sqref="A3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251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72">
        <v>2482226816.4200001</v>
      </c>
      <c r="C4" s="72"/>
      <c r="D4" s="36"/>
      <c r="E4" s="17"/>
      <c r="G4" s="3"/>
      <c r="H4" s="3"/>
      <c r="I4" s="5" t="s">
        <v>6</v>
      </c>
      <c r="K4" s="24">
        <v>39</v>
      </c>
      <c r="L4" s="14"/>
      <c r="M4" s="14"/>
    </row>
    <row r="5" spans="1:14" ht="20.100000000000001" customHeight="1" x14ac:dyDescent="0.25">
      <c r="A5" s="5" t="s">
        <v>3</v>
      </c>
      <c r="B5" s="72">
        <v>9349882116</v>
      </c>
      <c r="C5" s="72"/>
      <c r="D5" s="36"/>
      <c r="E5" s="17"/>
      <c r="G5" s="21"/>
      <c r="H5" s="3"/>
      <c r="I5" s="5" t="s">
        <v>7</v>
      </c>
      <c r="K5" s="24">
        <v>20</v>
      </c>
      <c r="L5" s="14"/>
      <c r="M5" s="14"/>
    </row>
    <row r="6" spans="1:14" ht="20.100000000000001" customHeight="1" x14ac:dyDescent="0.25">
      <c r="A6" s="5" t="s">
        <v>4</v>
      </c>
      <c r="B6" s="79">
        <v>571</v>
      </c>
      <c r="C6" s="79"/>
      <c r="D6" s="16"/>
      <c r="E6" s="17"/>
      <c r="F6" s="3"/>
      <c r="G6" s="21"/>
      <c r="H6" s="3"/>
      <c r="I6" s="5" t="s">
        <v>8</v>
      </c>
      <c r="K6" s="24">
        <v>8</v>
      </c>
      <c r="L6" s="14"/>
      <c r="M6" s="14"/>
    </row>
    <row r="7" spans="1:14" ht="20.100000000000001" customHeight="1" x14ac:dyDescent="0.25">
      <c r="A7" s="5" t="s">
        <v>54</v>
      </c>
      <c r="B7" s="78">
        <v>539.47</v>
      </c>
      <c r="C7" s="78"/>
      <c r="E7" s="17"/>
      <c r="F7" s="3"/>
      <c r="G7" s="21"/>
      <c r="H7" s="23"/>
      <c r="I7" s="5" t="s">
        <v>40</v>
      </c>
      <c r="K7" s="24">
        <v>2</v>
      </c>
      <c r="L7" s="14"/>
      <c r="M7" s="39"/>
    </row>
    <row r="8" spans="1:14" ht="20.100000000000001" customHeight="1" x14ac:dyDescent="0.25">
      <c r="A8" s="5" t="s">
        <v>1</v>
      </c>
      <c r="B8" s="73">
        <v>2.23</v>
      </c>
      <c r="C8" s="73"/>
      <c r="D8" s="27"/>
      <c r="E8" s="26"/>
      <c r="F8" s="3"/>
      <c r="G8" s="21"/>
      <c r="H8" s="23"/>
      <c r="I8" s="77" t="s">
        <v>34</v>
      </c>
      <c r="J8" s="77"/>
      <c r="K8" s="19">
        <v>14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41</v>
      </c>
      <c r="L9" s="14"/>
      <c r="M9" s="17"/>
    </row>
    <row r="10" spans="1:14" ht="20.100000000000001" customHeight="1" x14ac:dyDescent="0.25">
      <c r="A10" s="65" t="s">
        <v>250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4" ht="15" customHeight="1" x14ac:dyDescent="0.2">
      <c r="A12" s="74" t="s">
        <v>49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  <c r="N12" s="17"/>
    </row>
    <row r="13" spans="1:14" s="17" customFormat="1" ht="15" customHeight="1" x14ac:dyDescent="0.2">
      <c r="A13" s="6" t="s">
        <v>71</v>
      </c>
      <c r="B13" s="6" t="s">
        <v>72</v>
      </c>
      <c r="C13" s="15">
        <v>0.34</v>
      </c>
      <c r="D13" s="15">
        <v>0.34</v>
      </c>
      <c r="E13" s="15">
        <v>0.3</v>
      </c>
      <c r="F13" s="15">
        <v>0.31</v>
      </c>
      <c r="G13" s="15">
        <v>0.31</v>
      </c>
      <c r="H13" s="15">
        <v>0.31</v>
      </c>
      <c r="I13" s="15">
        <v>0.31</v>
      </c>
      <c r="J13" s="37">
        <v>0</v>
      </c>
      <c r="K13" s="42">
        <v>36</v>
      </c>
      <c r="L13" s="40">
        <v>26914081</v>
      </c>
      <c r="M13" s="40">
        <v>8292465.1100000003</v>
      </c>
    </row>
    <row r="14" spans="1:14" s="17" customFormat="1" ht="15" customHeight="1" x14ac:dyDescent="0.2">
      <c r="A14" s="6" t="s">
        <v>248</v>
      </c>
      <c r="B14" s="6" t="s">
        <v>249</v>
      </c>
      <c r="C14" s="15">
        <v>0.19</v>
      </c>
      <c r="D14" s="15">
        <v>0.2</v>
      </c>
      <c r="E14" s="15">
        <v>0.19</v>
      </c>
      <c r="F14" s="15">
        <v>0.2</v>
      </c>
      <c r="G14" s="15">
        <v>0.19</v>
      </c>
      <c r="H14" s="15">
        <v>0.2</v>
      </c>
      <c r="I14" s="15">
        <v>0.19</v>
      </c>
      <c r="J14" s="37">
        <v>5.26</v>
      </c>
      <c r="K14" s="42">
        <v>12</v>
      </c>
      <c r="L14" s="40">
        <v>35422387</v>
      </c>
      <c r="M14" s="40">
        <v>6984477.4000000004</v>
      </c>
    </row>
    <row r="15" spans="1:14" s="17" customFormat="1" ht="15" customHeight="1" x14ac:dyDescent="0.2">
      <c r="A15" s="6" t="s">
        <v>215</v>
      </c>
      <c r="B15" s="6" t="s">
        <v>214</v>
      </c>
      <c r="C15" s="15">
        <v>0.77</v>
      </c>
      <c r="D15" s="15">
        <v>0.79</v>
      </c>
      <c r="E15" s="15">
        <v>0.77</v>
      </c>
      <c r="F15" s="15">
        <v>0.78</v>
      </c>
      <c r="G15" s="15">
        <v>0.78</v>
      </c>
      <c r="H15" s="15">
        <v>0.79</v>
      </c>
      <c r="I15" s="15">
        <v>0.77</v>
      </c>
      <c r="J15" s="37">
        <v>2.6</v>
      </c>
      <c r="K15" s="42">
        <v>75</v>
      </c>
      <c r="L15" s="40">
        <v>304161396</v>
      </c>
      <c r="M15" s="40">
        <v>236834704.59</v>
      </c>
    </row>
    <row r="16" spans="1:14" s="17" customFormat="1" ht="15" customHeight="1" x14ac:dyDescent="0.2">
      <c r="A16" s="6" t="s">
        <v>141</v>
      </c>
      <c r="B16" s="6" t="s">
        <v>142</v>
      </c>
      <c r="C16" s="15">
        <v>0.39</v>
      </c>
      <c r="D16" s="15">
        <v>0.42</v>
      </c>
      <c r="E16" s="15">
        <v>0.39</v>
      </c>
      <c r="F16" s="15">
        <v>0.4</v>
      </c>
      <c r="G16" s="15">
        <v>0.39</v>
      </c>
      <c r="H16" s="15">
        <v>0.42</v>
      </c>
      <c r="I16" s="15">
        <v>0.39</v>
      </c>
      <c r="J16" s="37">
        <v>7.69</v>
      </c>
      <c r="K16" s="42">
        <v>49</v>
      </c>
      <c r="L16" s="40">
        <v>220466335</v>
      </c>
      <c r="M16" s="40">
        <v>88215767.140000001</v>
      </c>
    </row>
    <row r="17" spans="1:14" s="17" customFormat="1" ht="15" customHeight="1" x14ac:dyDescent="0.2">
      <c r="A17" s="6" t="s">
        <v>191</v>
      </c>
      <c r="B17" s="6" t="s">
        <v>190</v>
      </c>
      <c r="C17" s="15">
        <v>0.15</v>
      </c>
      <c r="D17" s="15">
        <v>0.16</v>
      </c>
      <c r="E17" s="15">
        <v>0.15</v>
      </c>
      <c r="F17" s="15">
        <v>0.15</v>
      </c>
      <c r="G17" s="15">
        <v>0.15</v>
      </c>
      <c r="H17" s="15">
        <v>0.16</v>
      </c>
      <c r="I17" s="15">
        <v>0.15</v>
      </c>
      <c r="J17" s="37">
        <v>6.67</v>
      </c>
      <c r="K17" s="42">
        <v>10</v>
      </c>
      <c r="L17" s="40">
        <v>63080000</v>
      </c>
      <c r="M17" s="40">
        <v>9462800</v>
      </c>
    </row>
    <row r="18" spans="1:14" s="17" customFormat="1" ht="15" customHeight="1" x14ac:dyDescent="0.2">
      <c r="A18" s="6" t="s">
        <v>73</v>
      </c>
      <c r="B18" s="6" t="s">
        <v>70</v>
      </c>
      <c r="C18" s="15">
        <v>0.39</v>
      </c>
      <c r="D18" s="15">
        <v>0.4</v>
      </c>
      <c r="E18" s="15">
        <v>0.39</v>
      </c>
      <c r="F18" s="15">
        <v>0.39</v>
      </c>
      <c r="G18" s="15">
        <v>0.39</v>
      </c>
      <c r="H18" s="15">
        <v>0.39</v>
      </c>
      <c r="I18" s="15">
        <v>0.38</v>
      </c>
      <c r="J18" s="37">
        <v>2.63</v>
      </c>
      <c r="K18" s="42">
        <v>36</v>
      </c>
      <c r="L18" s="40">
        <v>246600000</v>
      </c>
      <c r="M18" s="40">
        <v>96296000</v>
      </c>
    </row>
    <row r="19" spans="1:14" s="17" customFormat="1" ht="15" customHeight="1" x14ac:dyDescent="0.2">
      <c r="A19" s="6" t="s">
        <v>91</v>
      </c>
      <c r="B19" s="6" t="s">
        <v>92</v>
      </c>
      <c r="C19" s="15">
        <v>0.4</v>
      </c>
      <c r="D19" s="15">
        <v>0.4</v>
      </c>
      <c r="E19" s="15">
        <v>0.4</v>
      </c>
      <c r="F19" s="15">
        <v>0.4</v>
      </c>
      <c r="G19" s="15">
        <v>0.4</v>
      </c>
      <c r="H19" s="15">
        <v>0.4</v>
      </c>
      <c r="I19" s="15">
        <v>0.4</v>
      </c>
      <c r="J19" s="37">
        <v>0</v>
      </c>
      <c r="K19" s="42">
        <v>2</v>
      </c>
      <c r="L19" s="40">
        <v>657757</v>
      </c>
      <c r="M19" s="40">
        <v>263102.8</v>
      </c>
    </row>
    <row r="20" spans="1:14" s="17" customFormat="1" ht="15" customHeight="1" x14ac:dyDescent="0.2">
      <c r="A20" s="6" t="s">
        <v>44</v>
      </c>
      <c r="B20" s="6" t="s">
        <v>45</v>
      </c>
      <c r="C20" s="15">
        <v>0.34</v>
      </c>
      <c r="D20" s="15">
        <v>0.34</v>
      </c>
      <c r="E20" s="15">
        <v>0.33</v>
      </c>
      <c r="F20" s="15">
        <v>0.34</v>
      </c>
      <c r="G20" s="15">
        <v>0.34</v>
      </c>
      <c r="H20" s="15">
        <v>0.34</v>
      </c>
      <c r="I20" s="15">
        <v>0.34</v>
      </c>
      <c r="J20" s="37">
        <v>0</v>
      </c>
      <c r="K20" s="42">
        <v>17</v>
      </c>
      <c r="L20" s="40">
        <v>47233916</v>
      </c>
      <c r="M20" s="40">
        <v>16034531.439999999</v>
      </c>
    </row>
    <row r="21" spans="1:14" s="17" customFormat="1" ht="15" customHeight="1" x14ac:dyDescent="0.2">
      <c r="A21" s="6" t="s">
        <v>85</v>
      </c>
      <c r="B21" s="6" t="s">
        <v>86</v>
      </c>
      <c r="C21" s="15">
        <v>1.0900000000000001</v>
      </c>
      <c r="D21" s="15">
        <v>1.0900000000000001</v>
      </c>
      <c r="E21" s="15">
        <v>1.0900000000000001</v>
      </c>
      <c r="F21" s="15">
        <v>1.0900000000000001</v>
      </c>
      <c r="G21" s="15">
        <v>1.02</v>
      </c>
      <c r="H21" s="15">
        <v>1.0900000000000001</v>
      </c>
      <c r="I21" s="15">
        <v>1.02</v>
      </c>
      <c r="J21" s="37">
        <v>6.86</v>
      </c>
      <c r="K21" s="42">
        <v>1</v>
      </c>
      <c r="L21" s="40">
        <v>150000</v>
      </c>
      <c r="M21" s="40">
        <v>163500</v>
      </c>
    </row>
    <row r="22" spans="1:14" s="17" customFormat="1" ht="15" customHeight="1" x14ac:dyDescent="0.2">
      <c r="A22" s="6" t="s">
        <v>194</v>
      </c>
      <c r="B22" s="6" t="s">
        <v>195</v>
      </c>
      <c r="C22" s="15">
        <v>0.18</v>
      </c>
      <c r="D22" s="15">
        <v>0.19</v>
      </c>
      <c r="E22" s="15">
        <v>0.18</v>
      </c>
      <c r="F22" s="15">
        <v>0.19</v>
      </c>
      <c r="G22" s="15">
        <v>0.18</v>
      </c>
      <c r="H22" s="15">
        <v>0.19</v>
      </c>
      <c r="I22" s="15">
        <v>0.18</v>
      </c>
      <c r="J22" s="37">
        <v>5.56</v>
      </c>
      <c r="K22" s="42">
        <v>52</v>
      </c>
      <c r="L22" s="40">
        <v>368584363</v>
      </c>
      <c r="M22" s="40">
        <v>69831028.969999999</v>
      </c>
    </row>
    <row r="23" spans="1:14" s="17" customFormat="1" ht="15" customHeight="1" x14ac:dyDescent="0.2">
      <c r="A23" s="6" t="s">
        <v>188</v>
      </c>
      <c r="B23" s="6" t="s">
        <v>189</v>
      </c>
      <c r="C23" s="15">
        <v>0.94</v>
      </c>
      <c r="D23" s="15">
        <v>0.96</v>
      </c>
      <c r="E23" s="15">
        <v>0.94</v>
      </c>
      <c r="F23" s="15">
        <v>0.95</v>
      </c>
      <c r="G23" s="15">
        <v>0.93</v>
      </c>
      <c r="H23" s="15">
        <v>0.96</v>
      </c>
      <c r="I23" s="15">
        <v>0.92</v>
      </c>
      <c r="J23" s="37">
        <v>4.3499999999999996</v>
      </c>
      <c r="K23" s="42">
        <v>9</v>
      </c>
      <c r="L23" s="40">
        <v>50754183</v>
      </c>
      <c r="M23" s="40">
        <v>47998932.020000003</v>
      </c>
    </row>
    <row r="24" spans="1:14" s="17" customFormat="1" ht="15" customHeight="1" x14ac:dyDescent="0.2">
      <c r="A24" s="6" t="s">
        <v>121</v>
      </c>
      <c r="B24" s="6" t="s">
        <v>122</v>
      </c>
      <c r="C24" s="15">
        <v>0.13</v>
      </c>
      <c r="D24" s="15">
        <v>0.13</v>
      </c>
      <c r="E24" s="15">
        <v>0.13</v>
      </c>
      <c r="F24" s="15">
        <v>0.13</v>
      </c>
      <c r="G24" s="15">
        <v>0.13</v>
      </c>
      <c r="H24" s="15">
        <v>0.13</v>
      </c>
      <c r="I24" s="15">
        <v>0.13</v>
      </c>
      <c r="J24" s="37">
        <v>0</v>
      </c>
      <c r="K24" s="42">
        <v>14</v>
      </c>
      <c r="L24" s="40">
        <v>97850000</v>
      </c>
      <c r="M24" s="40">
        <v>12720500</v>
      </c>
    </row>
    <row r="25" spans="1:14" s="17" customFormat="1" ht="15" customHeight="1" x14ac:dyDescent="0.2">
      <c r="A25" s="6" t="s">
        <v>111</v>
      </c>
      <c r="B25" s="6" t="s">
        <v>128</v>
      </c>
      <c r="C25" s="15">
        <v>0.45</v>
      </c>
      <c r="D25" s="15">
        <v>0.46</v>
      </c>
      <c r="E25" s="15">
        <v>0.45</v>
      </c>
      <c r="F25" s="15">
        <v>0.46</v>
      </c>
      <c r="G25" s="15">
        <v>0.45</v>
      </c>
      <c r="H25" s="15">
        <v>0.46</v>
      </c>
      <c r="I25" s="15">
        <v>0.45</v>
      </c>
      <c r="J25" s="37">
        <v>2.2200000000000002</v>
      </c>
      <c r="K25" s="42">
        <v>19</v>
      </c>
      <c r="L25" s="40">
        <v>45346447</v>
      </c>
      <c r="M25" s="40">
        <v>20729365.620000001</v>
      </c>
    </row>
    <row r="26" spans="1:14" s="17" customFormat="1" ht="15" customHeight="1" x14ac:dyDescent="0.2">
      <c r="A26" s="6" t="s">
        <v>135</v>
      </c>
      <c r="B26" s="6" t="s">
        <v>136</v>
      </c>
      <c r="C26" s="15">
        <v>0.21</v>
      </c>
      <c r="D26" s="15">
        <v>0.21</v>
      </c>
      <c r="E26" s="15">
        <v>0.21</v>
      </c>
      <c r="F26" s="15">
        <v>0.21</v>
      </c>
      <c r="G26" s="15">
        <v>0.21</v>
      </c>
      <c r="H26" s="15">
        <v>0.21</v>
      </c>
      <c r="I26" s="15">
        <v>0.22</v>
      </c>
      <c r="J26" s="37">
        <v>-4.55</v>
      </c>
      <c r="K26" s="42">
        <v>8</v>
      </c>
      <c r="L26" s="40">
        <v>7714000000</v>
      </c>
      <c r="M26" s="40">
        <v>1619940000</v>
      </c>
    </row>
    <row r="27" spans="1:14" s="17" customFormat="1" ht="15" customHeight="1" x14ac:dyDescent="0.2">
      <c r="A27" s="6" t="s">
        <v>130</v>
      </c>
      <c r="B27" s="6" t="s">
        <v>131</v>
      </c>
      <c r="C27" s="15">
        <v>0.37</v>
      </c>
      <c r="D27" s="15">
        <v>0.37</v>
      </c>
      <c r="E27" s="15">
        <v>0.36</v>
      </c>
      <c r="F27" s="15">
        <v>0.36</v>
      </c>
      <c r="G27" s="15">
        <v>0.34</v>
      </c>
      <c r="H27" s="15">
        <v>0.36</v>
      </c>
      <c r="I27" s="15">
        <v>0.34</v>
      </c>
      <c r="J27" s="37">
        <v>5.88</v>
      </c>
      <c r="K27" s="42">
        <v>4</v>
      </c>
      <c r="L27" s="40">
        <v>3000000</v>
      </c>
      <c r="M27" s="40">
        <v>1085000</v>
      </c>
    </row>
    <row r="28" spans="1:14" s="28" customFormat="1" ht="15" customHeight="1" x14ac:dyDescent="0.2">
      <c r="A28" s="6" t="s">
        <v>20</v>
      </c>
      <c r="B28" s="66"/>
      <c r="C28" s="67"/>
      <c r="D28" s="67"/>
      <c r="E28" s="67"/>
      <c r="F28" s="67"/>
      <c r="G28" s="67"/>
      <c r="H28" s="67"/>
      <c r="I28" s="67"/>
      <c r="J28" s="68"/>
      <c r="K28" s="40">
        <f>SUM(K13:K27)</f>
        <v>344</v>
      </c>
      <c r="L28" s="40">
        <f>SUM(L13:L27)</f>
        <v>9224220865</v>
      </c>
      <c r="M28" s="40">
        <f>SUM(M13:M27)</f>
        <v>2234852175.0900002</v>
      </c>
      <c r="N28" s="17"/>
    </row>
    <row r="29" spans="1:14" s="28" customFormat="1" ht="15" customHeight="1" x14ac:dyDescent="0.2">
      <c r="A29" s="69" t="s">
        <v>93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  <c r="N29" s="17"/>
    </row>
    <row r="30" spans="1:14" s="17" customFormat="1" ht="15" customHeight="1" x14ac:dyDescent="0.2">
      <c r="A30" s="6" t="s">
        <v>64</v>
      </c>
      <c r="B30" s="6" t="s">
        <v>129</v>
      </c>
      <c r="C30" s="15">
        <v>4.4000000000000004</v>
      </c>
      <c r="D30" s="15">
        <v>4.49</v>
      </c>
      <c r="E30" s="15">
        <v>4.37</v>
      </c>
      <c r="F30" s="15">
        <v>4.42</v>
      </c>
      <c r="G30" s="15">
        <v>4.4000000000000004</v>
      </c>
      <c r="H30" s="15">
        <v>4.4000000000000004</v>
      </c>
      <c r="I30" s="15">
        <v>4.4000000000000004</v>
      </c>
      <c r="J30" s="37">
        <v>0</v>
      </c>
      <c r="K30" s="42">
        <v>13</v>
      </c>
      <c r="L30" s="40">
        <v>1640000</v>
      </c>
      <c r="M30" s="40">
        <v>7245500</v>
      </c>
    </row>
    <row r="31" spans="1:14" s="17" customFormat="1" ht="15" customHeight="1" x14ac:dyDescent="0.2">
      <c r="A31" s="6" t="s">
        <v>216</v>
      </c>
      <c r="B31" s="6" t="s">
        <v>217</v>
      </c>
      <c r="C31" s="15">
        <v>2.7</v>
      </c>
      <c r="D31" s="15">
        <v>2.7</v>
      </c>
      <c r="E31" s="15">
        <v>2.7</v>
      </c>
      <c r="F31" s="15">
        <v>2.7</v>
      </c>
      <c r="G31" s="15">
        <v>2.75</v>
      </c>
      <c r="H31" s="15">
        <v>2.7</v>
      </c>
      <c r="I31" s="15">
        <v>2.75</v>
      </c>
      <c r="J31" s="37">
        <v>-1.82</v>
      </c>
      <c r="K31" s="42">
        <v>1</v>
      </c>
      <c r="L31" s="40">
        <v>20000</v>
      </c>
      <c r="M31" s="40">
        <v>54000</v>
      </c>
    </row>
    <row r="32" spans="1:14" s="50" customFormat="1" ht="15" customHeight="1" x14ac:dyDescent="0.2">
      <c r="A32" s="6" t="s">
        <v>236</v>
      </c>
      <c r="B32" s="66"/>
      <c r="C32" s="67"/>
      <c r="D32" s="67"/>
      <c r="E32" s="67"/>
      <c r="F32" s="67"/>
      <c r="G32" s="67"/>
      <c r="H32" s="67"/>
      <c r="I32" s="67"/>
      <c r="J32" s="68"/>
      <c r="K32" s="42">
        <f>SUM(K30:K31)</f>
        <v>14</v>
      </c>
      <c r="L32" s="40">
        <f>SUM(L30:L31)</f>
        <v>1660000</v>
      </c>
      <c r="M32" s="40">
        <f>SUM(M30:M31)</f>
        <v>7299500</v>
      </c>
      <c r="N32" s="17"/>
    </row>
    <row r="33" spans="1:14" s="28" customFormat="1" ht="15" customHeight="1" x14ac:dyDescent="0.2">
      <c r="A33" s="69" t="s">
        <v>48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1"/>
      <c r="N33" s="17"/>
    </row>
    <row r="34" spans="1:14" s="17" customFormat="1" ht="15" customHeight="1" x14ac:dyDescent="0.2">
      <c r="A34" s="6" t="s">
        <v>42</v>
      </c>
      <c r="B34" s="6" t="s">
        <v>51</v>
      </c>
      <c r="C34" s="15">
        <v>0.34</v>
      </c>
      <c r="D34" s="15">
        <v>0.34</v>
      </c>
      <c r="E34" s="15">
        <v>0.34</v>
      </c>
      <c r="F34" s="15">
        <v>0.34</v>
      </c>
      <c r="G34" s="15">
        <v>0.34</v>
      </c>
      <c r="H34" s="15">
        <v>0.34</v>
      </c>
      <c r="I34" s="15">
        <v>0.34</v>
      </c>
      <c r="J34" s="37">
        <v>0</v>
      </c>
      <c r="K34" s="42">
        <v>1</v>
      </c>
      <c r="L34" s="40">
        <v>3674899</v>
      </c>
      <c r="M34" s="40">
        <v>1249465.6599999999</v>
      </c>
    </row>
    <row r="35" spans="1:14" s="50" customFormat="1" ht="15" customHeight="1" x14ac:dyDescent="0.2">
      <c r="A35" s="6" t="s">
        <v>237</v>
      </c>
      <c r="B35" s="66"/>
      <c r="C35" s="67"/>
      <c r="D35" s="67"/>
      <c r="E35" s="67"/>
      <c r="F35" s="67"/>
      <c r="G35" s="67"/>
      <c r="H35" s="67"/>
      <c r="I35" s="67"/>
      <c r="J35" s="68"/>
      <c r="K35" s="42">
        <v>1</v>
      </c>
      <c r="L35" s="40">
        <v>3674899</v>
      </c>
      <c r="M35" s="40">
        <v>1249465.6599999999</v>
      </c>
      <c r="N35" s="49"/>
    </row>
    <row r="36" spans="1:14" s="17" customFormat="1" ht="15" customHeight="1" x14ac:dyDescent="0.2">
      <c r="A36" s="69" t="s">
        <v>21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</row>
    <row r="37" spans="1:14" s="17" customFormat="1" ht="15" customHeight="1" x14ac:dyDescent="0.2">
      <c r="A37" s="6" t="s">
        <v>124</v>
      </c>
      <c r="B37" s="6" t="s">
        <v>125</v>
      </c>
      <c r="C37" s="15">
        <v>13</v>
      </c>
      <c r="D37" s="15">
        <v>13</v>
      </c>
      <c r="E37" s="15">
        <v>12.8</v>
      </c>
      <c r="F37" s="15">
        <v>12.95</v>
      </c>
      <c r="G37" s="15">
        <v>13</v>
      </c>
      <c r="H37" s="15">
        <v>12.8</v>
      </c>
      <c r="I37" s="15">
        <v>13</v>
      </c>
      <c r="J37" s="37">
        <v>-1.54</v>
      </c>
      <c r="K37" s="42">
        <v>2</v>
      </c>
      <c r="L37" s="40">
        <v>21000</v>
      </c>
      <c r="M37" s="40">
        <v>272000</v>
      </c>
    </row>
    <row r="38" spans="1:14" s="17" customFormat="1" ht="15" customHeight="1" x14ac:dyDescent="0.2">
      <c r="A38" s="6" t="s">
        <v>184</v>
      </c>
      <c r="B38" s="6" t="s">
        <v>185</v>
      </c>
      <c r="C38" s="15">
        <v>0.63</v>
      </c>
      <c r="D38" s="15">
        <v>0.63</v>
      </c>
      <c r="E38" s="15">
        <v>0.63</v>
      </c>
      <c r="F38" s="15">
        <v>0.63</v>
      </c>
      <c r="G38" s="15">
        <v>0.63</v>
      </c>
      <c r="H38" s="15">
        <v>0.63</v>
      </c>
      <c r="I38" s="15">
        <v>0.63</v>
      </c>
      <c r="J38" s="37">
        <v>0</v>
      </c>
      <c r="K38" s="42">
        <v>8</v>
      </c>
      <c r="L38" s="40">
        <v>5986840</v>
      </c>
      <c r="M38" s="40">
        <v>3771709.2</v>
      </c>
    </row>
    <row r="39" spans="1:14" s="17" customFormat="1" ht="15" customHeight="1" x14ac:dyDescent="0.2">
      <c r="A39" s="6" t="s">
        <v>36</v>
      </c>
      <c r="B39" s="6" t="s">
        <v>67</v>
      </c>
      <c r="C39" s="15">
        <v>7.1</v>
      </c>
      <c r="D39" s="15">
        <v>7.14</v>
      </c>
      <c r="E39" s="15">
        <v>7</v>
      </c>
      <c r="F39" s="15">
        <v>7.05</v>
      </c>
      <c r="G39" s="15">
        <v>7.12</v>
      </c>
      <c r="H39" s="15">
        <v>7.1</v>
      </c>
      <c r="I39" s="15">
        <v>7.17</v>
      </c>
      <c r="J39" s="37">
        <v>-0.98</v>
      </c>
      <c r="K39" s="42">
        <v>32</v>
      </c>
      <c r="L39" s="40">
        <v>5267994</v>
      </c>
      <c r="M39" s="40">
        <v>37136458</v>
      </c>
    </row>
    <row r="40" spans="1:14" s="17" customFormat="1" ht="15" customHeight="1" x14ac:dyDescent="0.2">
      <c r="A40" s="6" t="s">
        <v>218</v>
      </c>
      <c r="B40" s="6" t="s">
        <v>219</v>
      </c>
      <c r="C40" s="15">
        <v>2.56</v>
      </c>
      <c r="D40" s="15">
        <v>2.56</v>
      </c>
      <c r="E40" s="15">
        <v>2.41</v>
      </c>
      <c r="F40" s="15">
        <v>2.5299999999999998</v>
      </c>
      <c r="G40" s="15">
        <v>2.6</v>
      </c>
      <c r="H40" s="15">
        <v>2.4300000000000002</v>
      </c>
      <c r="I40" s="15">
        <v>2.56</v>
      </c>
      <c r="J40" s="37">
        <v>-5.08</v>
      </c>
      <c r="K40" s="42">
        <v>38</v>
      </c>
      <c r="L40" s="40">
        <v>44647328</v>
      </c>
      <c r="M40" s="40">
        <v>113140275.78</v>
      </c>
    </row>
    <row r="41" spans="1:14" s="17" customFormat="1" ht="15" customHeight="1" x14ac:dyDescent="0.2">
      <c r="A41" s="6" t="s">
        <v>22</v>
      </c>
      <c r="B41" s="66"/>
      <c r="C41" s="67"/>
      <c r="D41" s="67"/>
      <c r="E41" s="67"/>
      <c r="F41" s="67"/>
      <c r="G41" s="67"/>
      <c r="H41" s="67"/>
      <c r="I41" s="67"/>
      <c r="J41" s="68"/>
      <c r="K41" s="42">
        <f>SUM(K37:K40)</f>
        <v>80</v>
      </c>
      <c r="L41" s="40">
        <f>SUM(L37:L40)</f>
        <v>55923162</v>
      </c>
      <c r="M41" s="40">
        <f>SUM(M37:M40)</f>
        <v>154320442.98000002</v>
      </c>
    </row>
    <row r="42" spans="1:14" s="17" customFormat="1" ht="15" customHeight="1" x14ac:dyDescent="0.2">
      <c r="A42" s="69" t="s">
        <v>23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1"/>
    </row>
    <row r="43" spans="1:14" s="17" customFormat="1" ht="15" customHeight="1" x14ac:dyDescent="0.2">
      <c r="A43" s="6" t="s">
        <v>221</v>
      </c>
      <c r="B43" s="6" t="s">
        <v>220</v>
      </c>
      <c r="C43" s="15">
        <v>0.28000000000000003</v>
      </c>
      <c r="D43" s="15">
        <v>0.28000000000000003</v>
      </c>
      <c r="E43" s="15">
        <v>0.28000000000000003</v>
      </c>
      <c r="F43" s="15">
        <v>0.28000000000000003</v>
      </c>
      <c r="G43" s="15">
        <v>0.28000000000000003</v>
      </c>
      <c r="H43" s="15">
        <v>0.28000000000000003</v>
      </c>
      <c r="I43" s="15">
        <v>0.28000000000000003</v>
      </c>
      <c r="J43" s="37">
        <v>0</v>
      </c>
      <c r="K43" s="42">
        <v>2</v>
      </c>
      <c r="L43" s="40">
        <v>1300000</v>
      </c>
      <c r="M43" s="40">
        <v>364000</v>
      </c>
    </row>
    <row r="44" spans="1:14" s="17" customFormat="1" ht="15" customHeight="1" x14ac:dyDescent="0.2">
      <c r="A44" s="6" t="s">
        <v>228</v>
      </c>
      <c r="B44" s="6" t="s">
        <v>227</v>
      </c>
      <c r="C44" s="15">
        <v>1.7</v>
      </c>
      <c r="D44" s="15">
        <v>1.75</v>
      </c>
      <c r="E44" s="15">
        <v>1.7</v>
      </c>
      <c r="F44" s="15">
        <v>1.72</v>
      </c>
      <c r="G44" s="15">
        <v>1.7</v>
      </c>
      <c r="H44" s="15">
        <v>1.75</v>
      </c>
      <c r="I44" s="15">
        <v>1.7</v>
      </c>
      <c r="J44" s="37">
        <v>2.94</v>
      </c>
      <c r="K44" s="42">
        <v>3</v>
      </c>
      <c r="L44" s="40">
        <v>500000</v>
      </c>
      <c r="M44" s="40">
        <v>859080.9</v>
      </c>
    </row>
    <row r="45" spans="1:14" s="17" customFormat="1" ht="15" customHeight="1" x14ac:dyDescent="0.2">
      <c r="A45" s="6" t="s">
        <v>168</v>
      </c>
      <c r="B45" s="6" t="s">
        <v>169</v>
      </c>
      <c r="C45" s="15">
        <v>0.56000000000000005</v>
      </c>
      <c r="D45" s="15">
        <v>0.56000000000000005</v>
      </c>
      <c r="E45" s="15">
        <v>0.54</v>
      </c>
      <c r="F45" s="15">
        <v>0.55000000000000004</v>
      </c>
      <c r="G45" s="15">
        <v>0.59</v>
      </c>
      <c r="H45" s="15">
        <v>0.54</v>
      </c>
      <c r="I45" s="15">
        <v>0.56999999999999995</v>
      </c>
      <c r="J45" s="37">
        <v>-5.26</v>
      </c>
      <c r="K45" s="42">
        <v>16</v>
      </c>
      <c r="L45" s="40">
        <v>19300000</v>
      </c>
      <c r="M45" s="40">
        <v>10568000</v>
      </c>
    </row>
    <row r="46" spans="1:14" s="17" customFormat="1" ht="15" customHeight="1" x14ac:dyDescent="0.2">
      <c r="A46" s="6" t="s">
        <v>60</v>
      </c>
      <c r="B46" s="6" t="s">
        <v>61</v>
      </c>
      <c r="C46" s="15">
        <v>0.61</v>
      </c>
      <c r="D46" s="15">
        <v>0.62</v>
      </c>
      <c r="E46" s="15">
        <v>0.61</v>
      </c>
      <c r="F46" s="15">
        <v>0.61</v>
      </c>
      <c r="G46" s="15">
        <v>0.61</v>
      </c>
      <c r="H46" s="15">
        <v>0.62</v>
      </c>
      <c r="I46" s="15">
        <v>0.61</v>
      </c>
      <c r="J46" s="37">
        <v>1.64</v>
      </c>
      <c r="K46" s="42">
        <v>7</v>
      </c>
      <c r="L46" s="40">
        <v>4500000</v>
      </c>
      <c r="M46" s="40">
        <v>2765000</v>
      </c>
    </row>
    <row r="47" spans="1:14" s="17" customFormat="1" ht="15" customHeight="1" x14ac:dyDescent="0.2">
      <c r="A47" s="6" t="s">
        <v>77</v>
      </c>
      <c r="B47" s="6" t="s">
        <v>76</v>
      </c>
      <c r="C47" s="15">
        <v>3.63</v>
      </c>
      <c r="D47" s="15">
        <v>3.64</v>
      </c>
      <c r="E47" s="15">
        <v>3.4</v>
      </c>
      <c r="F47" s="15">
        <v>3.53</v>
      </c>
      <c r="G47" s="15">
        <v>3.32</v>
      </c>
      <c r="H47" s="15">
        <v>3.4</v>
      </c>
      <c r="I47" s="15">
        <v>3.32</v>
      </c>
      <c r="J47" s="37">
        <v>2.41</v>
      </c>
      <c r="K47" s="42">
        <v>16</v>
      </c>
      <c r="L47" s="40">
        <v>1398333</v>
      </c>
      <c r="M47" s="40">
        <v>4933398.79</v>
      </c>
    </row>
    <row r="48" spans="1:14" s="17" customFormat="1" ht="15" customHeight="1" x14ac:dyDescent="0.2">
      <c r="A48" s="6" t="s">
        <v>105</v>
      </c>
      <c r="B48" s="6" t="s">
        <v>106</v>
      </c>
      <c r="C48" s="15">
        <v>0.43</v>
      </c>
      <c r="D48" s="15">
        <v>0.43</v>
      </c>
      <c r="E48" s="15">
        <v>0.4</v>
      </c>
      <c r="F48" s="15">
        <v>0.41</v>
      </c>
      <c r="G48" s="15">
        <v>0.42</v>
      </c>
      <c r="H48" s="15">
        <v>0.41</v>
      </c>
      <c r="I48" s="15">
        <v>0.42</v>
      </c>
      <c r="J48" s="37">
        <v>-2.38</v>
      </c>
      <c r="K48" s="42">
        <v>17</v>
      </c>
      <c r="L48" s="40">
        <v>28159951</v>
      </c>
      <c r="M48" s="40">
        <v>11550571.59</v>
      </c>
    </row>
    <row r="49" spans="1:13" s="17" customFormat="1" ht="15" customHeight="1" x14ac:dyDescent="0.2">
      <c r="A49" s="6" t="s">
        <v>171</v>
      </c>
      <c r="B49" s="6" t="s">
        <v>170</v>
      </c>
      <c r="C49" s="15">
        <v>6.7</v>
      </c>
      <c r="D49" s="15">
        <v>7.26</v>
      </c>
      <c r="E49" s="15">
        <v>6.7</v>
      </c>
      <c r="F49" s="15">
        <v>6.97</v>
      </c>
      <c r="G49" s="15">
        <v>6.57</v>
      </c>
      <c r="H49" s="15">
        <v>7.26</v>
      </c>
      <c r="I49" s="15">
        <v>6.6</v>
      </c>
      <c r="J49" s="37">
        <v>10</v>
      </c>
      <c r="K49" s="42">
        <v>7</v>
      </c>
      <c r="L49" s="40">
        <v>296873</v>
      </c>
      <c r="M49" s="40">
        <v>2070561.02</v>
      </c>
    </row>
    <row r="50" spans="1:13" s="17" customFormat="1" ht="15" customHeight="1" x14ac:dyDescent="0.2">
      <c r="A50" s="6" t="s">
        <v>235</v>
      </c>
      <c r="B50" s="6" t="s">
        <v>234</v>
      </c>
      <c r="C50" s="15">
        <v>0.31</v>
      </c>
      <c r="D50" s="15">
        <v>0.31</v>
      </c>
      <c r="E50" s="15">
        <v>0.3</v>
      </c>
      <c r="F50" s="15">
        <v>0.31</v>
      </c>
      <c r="G50" s="15">
        <v>0.31</v>
      </c>
      <c r="H50" s="15">
        <v>0.3</v>
      </c>
      <c r="I50" s="15">
        <v>0.31</v>
      </c>
      <c r="J50" s="37">
        <v>-3.23</v>
      </c>
      <c r="K50" s="42">
        <v>7</v>
      </c>
      <c r="L50" s="40">
        <v>4220000</v>
      </c>
      <c r="M50" s="40">
        <v>1288200</v>
      </c>
    </row>
    <row r="51" spans="1:13" s="17" customFormat="1" ht="15" customHeight="1" x14ac:dyDescent="0.2">
      <c r="A51" s="6" t="s">
        <v>24</v>
      </c>
      <c r="B51" s="66"/>
      <c r="C51" s="67"/>
      <c r="D51" s="67"/>
      <c r="E51" s="67"/>
      <c r="F51" s="67"/>
      <c r="G51" s="67"/>
      <c r="H51" s="67"/>
      <c r="I51" s="67"/>
      <c r="J51" s="68"/>
      <c r="K51" s="42">
        <f>SUM(K43:K50)</f>
        <v>75</v>
      </c>
      <c r="L51" s="40">
        <f>SUM(L43:L50)</f>
        <v>59675157</v>
      </c>
      <c r="M51" s="40">
        <f>SUM(M43:M50)</f>
        <v>34398812.299999997</v>
      </c>
    </row>
    <row r="52" spans="1:13" s="17" customFormat="1" ht="15" customHeight="1" x14ac:dyDescent="0.2">
      <c r="A52" s="69" t="s">
        <v>25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1"/>
    </row>
    <row r="53" spans="1:13" s="17" customFormat="1" ht="15" customHeight="1" x14ac:dyDescent="0.2">
      <c r="A53" s="6" t="s">
        <v>94</v>
      </c>
      <c r="B53" s="6" t="s">
        <v>95</v>
      </c>
      <c r="C53" s="15">
        <v>8.5</v>
      </c>
      <c r="D53" s="15">
        <v>9.1</v>
      </c>
      <c r="E53" s="15">
        <v>8.5</v>
      </c>
      <c r="F53" s="15">
        <v>8.7200000000000006</v>
      </c>
      <c r="G53" s="15">
        <v>8.1300000000000008</v>
      </c>
      <c r="H53" s="15">
        <v>9.1</v>
      </c>
      <c r="I53" s="15">
        <v>8.5</v>
      </c>
      <c r="J53" s="37">
        <v>7.06</v>
      </c>
      <c r="K53" s="42">
        <v>23</v>
      </c>
      <c r="L53" s="40">
        <v>1480533</v>
      </c>
      <c r="M53" s="40">
        <v>12916555.390000001</v>
      </c>
    </row>
    <row r="54" spans="1:13" s="17" customFormat="1" ht="15" customHeight="1" x14ac:dyDescent="0.2">
      <c r="A54" s="6" t="s">
        <v>69</v>
      </c>
      <c r="B54" s="6" t="s">
        <v>68</v>
      </c>
      <c r="C54" s="15">
        <v>23.56</v>
      </c>
      <c r="D54" s="15">
        <v>23.56</v>
      </c>
      <c r="E54" s="15">
        <v>23.4</v>
      </c>
      <c r="F54" s="15">
        <v>23.47</v>
      </c>
      <c r="G54" s="15">
        <v>22.95</v>
      </c>
      <c r="H54" s="15">
        <v>23.4</v>
      </c>
      <c r="I54" s="15">
        <v>23.39</v>
      </c>
      <c r="J54" s="37">
        <v>0.04</v>
      </c>
      <c r="K54" s="42">
        <v>7</v>
      </c>
      <c r="L54" s="40">
        <v>240000</v>
      </c>
      <c r="M54" s="40">
        <v>5633750</v>
      </c>
    </row>
    <row r="55" spans="1:13" s="17" customFormat="1" ht="15" customHeight="1" x14ac:dyDescent="0.2">
      <c r="A55" s="6" t="s">
        <v>165</v>
      </c>
      <c r="B55" s="6" t="s">
        <v>164</v>
      </c>
      <c r="C55" s="15">
        <v>11.25</v>
      </c>
      <c r="D55" s="15">
        <v>11.4</v>
      </c>
      <c r="E55" s="15">
        <v>11.25</v>
      </c>
      <c r="F55" s="15">
        <v>11.27</v>
      </c>
      <c r="G55" s="15">
        <v>11.19</v>
      </c>
      <c r="H55" s="15">
        <v>11.3</v>
      </c>
      <c r="I55" s="15">
        <v>11.3</v>
      </c>
      <c r="J55" s="37">
        <v>0</v>
      </c>
      <c r="K55" s="42">
        <v>15</v>
      </c>
      <c r="L55" s="40">
        <v>1010000</v>
      </c>
      <c r="M55" s="40">
        <v>11383000</v>
      </c>
    </row>
    <row r="56" spans="1:13" s="17" customFormat="1" ht="15" customHeight="1" x14ac:dyDescent="0.2">
      <c r="A56" s="6" t="s">
        <v>145</v>
      </c>
      <c r="B56" s="6" t="s">
        <v>146</v>
      </c>
      <c r="C56" s="15">
        <v>12.75</v>
      </c>
      <c r="D56" s="15">
        <v>12.75</v>
      </c>
      <c r="E56" s="15">
        <v>12.75</v>
      </c>
      <c r="F56" s="15">
        <v>12.75</v>
      </c>
      <c r="G56" s="15">
        <v>12.7</v>
      </c>
      <c r="H56" s="15">
        <v>12.75</v>
      </c>
      <c r="I56" s="15">
        <v>12.75</v>
      </c>
      <c r="J56" s="37">
        <v>0</v>
      </c>
      <c r="K56" s="42">
        <v>2</v>
      </c>
      <c r="L56" s="40">
        <v>1030000</v>
      </c>
      <c r="M56" s="40">
        <v>13132500</v>
      </c>
    </row>
    <row r="57" spans="1:13" s="17" customFormat="1" ht="15" customHeight="1" x14ac:dyDescent="0.2">
      <c r="A57" s="6" t="s">
        <v>160</v>
      </c>
      <c r="B57" s="6" t="s">
        <v>161</v>
      </c>
      <c r="C57" s="15">
        <v>17.95</v>
      </c>
      <c r="D57" s="15">
        <v>18</v>
      </c>
      <c r="E57" s="15">
        <v>17.95</v>
      </c>
      <c r="F57" s="15">
        <v>17.989999999999998</v>
      </c>
      <c r="G57" s="15">
        <v>16.329999999999998</v>
      </c>
      <c r="H57" s="15">
        <v>18</v>
      </c>
      <c r="I57" s="15">
        <v>17</v>
      </c>
      <c r="J57" s="37">
        <v>5.88</v>
      </c>
      <c r="K57" s="42">
        <v>3</v>
      </c>
      <c r="L57" s="40">
        <v>200000</v>
      </c>
      <c r="M57" s="40">
        <v>3597500</v>
      </c>
    </row>
    <row r="58" spans="1:13" s="17" customFormat="1" ht="15" customHeight="1" x14ac:dyDescent="0.2">
      <c r="A58" s="6" t="s">
        <v>201</v>
      </c>
      <c r="B58" s="6" t="s">
        <v>200</v>
      </c>
      <c r="C58" s="15">
        <v>4.25</v>
      </c>
      <c r="D58" s="15">
        <v>4.25</v>
      </c>
      <c r="E58" s="15">
        <v>4.25</v>
      </c>
      <c r="F58" s="15">
        <v>4.25</v>
      </c>
      <c r="G58" s="15">
        <v>4.05</v>
      </c>
      <c r="H58" s="15">
        <v>4.25</v>
      </c>
      <c r="I58" s="15">
        <v>4.05</v>
      </c>
      <c r="J58" s="37">
        <v>4.9400000000000004</v>
      </c>
      <c r="K58" s="42">
        <v>1</v>
      </c>
      <c r="L58" s="40">
        <v>4000</v>
      </c>
      <c r="M58" s="40">
        <v>17000</v>
      </c>
    </row>
    <row r="59" spans="1:13" s="17" customFormat="1" ht="15" customHeight="1" x14ac:dyDescent="0.2">
      <c r="A59" s="6" t="s">
        <v>26</v>
      </c>
      <c r="B59" s="66"/>
      <c r="C59" s="67"/>
      <c r="D59" s="67"/>
      <c r="E59" s="67"/>
      <c r="F59" s="67"/>
      <c r="G59" s="67"/>
      <c r="H59" s="67"/>
      <c r="I59" s="67"/>
      <c r="J59" s="68"/>
      <c r="K59" s="42">
        <f>SUM(K53:K58)</f>
        <v>51</v>
      </c>
      <c r="L59" s="40">
        <f>SUM(L53:L58)</f>
        <v>3964533</v>
      </c>
      <c r="M59" s="40">
        <f>SUM(M53:M58)</f>
        <v>46680305.390000001</v>
      </c>
    </row>
    <row r="60" spans="1:13" s="17" customFormat="1" ht="15" customHeight="1" x14ac:dyDescent="0.2">
      <c r="A60" s="69" t="s">
        <v>41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1"/>
    </row>
    <row r="61" spans="1:13" s="17" customFormat="1" ht="15" customHeight="1" x14ac:dyDescent="0.2">
      <c r="A61" s="6" t="s">
        <v>118</v>
      </c>
      <c r="B61" s="6" t="s">
        <v>119</v>
      </c>
      <c r="C61" s="15">
        <v>2.36</v>
      </c>
      <c r="D61" s="15">
        <v>2.36</v>
      </c>
      <c r="E61" s="15">
        <v>2.36</v>
      </c>
      <c r="F61" s="15">
        <v>2.36</v>
      </c>
      <c r="G61" s="15">
        <v>2.35</v>
      </c>
      <c r="H61" s="15">
        <v>2.36</v>
      </c>
      <c r="I61" s="15">
        <v>2.35</v>
      </c>
      <c r="J61" s="37">
        <v>0.43</v>
      </c>
      <c r="K61" s="42">
        <v>1</v>
      </c>
      <c r="L61" s="40">
        <v>200000</v>
      </c>
      <c r="M61" s="40">
        <v>472000</v>
      </c>
    </row>
    <row r="62" spans="1:13" s="17" customFormat="1" ht="15" customHeight="1" x14ac:dyDescent="0.2">
      <c r="A62" s="6" t="s">
        <v>65</v>
      </c>
      <c r="B62" s="6" t="s">
        <v>66</v>
      </c>
      <c r="C62" s="15">
        <v>7.25</v>
      </c>
      <c r="D62" s="15">
        <v>7.65</v>
      </c>
      <c r="E62" s="15">
        <v>7.25</v>
      </c>
      <c r="F62" s="15">
        <v>7.32</v>
      </c>
      <c r="G62" s="15">
        <v>7.5</v>
      </c>
      <c r="H62" s="15">
        <v>7.65</v>
      </c>
      <c r="I62" s="15">
        <v>7.5</v>
      </c>
      <c r="J62" s="37">
        <v>2</v>
      </c>
      <c r="K62" s="42">
        <v>3</v>
      </c>
      <c r="L62" s="40">
        <v>150000</v>
      </c>
      <c r="M62" s="40">
        <v>1097500</v>
      </c>
    </row>
    <row r="63" spans="1:13" s="17" customFormat="1" ht="15" customHeight="1" x14ac:dyDescent="0.2">
      <c r="A63" s="6" t="s">
        <v>229</v>
      </c>
      <c r="B63" s="66"/>
      <c r="C63" s="67"/>
      <c r="D63" s="67"/>
      <c r="E63" s="67"/>
      <c r="F63" s="67"/>
      <c r="G63" s="67"/>
      <c r="H63" s="67"/>
      <c r="I63" s="67"/>
      <c r="J63" s="68"/>
      <c r="K63" s="42">
        <f>SUM(K61:K62)</f>
        <v>4</v>
      </c>
      <c r="L63" s="40">
        <f>SUM(L61:L62)</f>
        <v>350000</v>
      </c>
      <c r="M63" s="40">
        <f>SUM(M61:M62)</f>
        <v>1569500</v>
      </c>
    </row>
    <row r="64" spans="1:13" s="17" customFormat="1" ht="15" customHeight="1" x14ac:dyDescent="0.2">
      <c r="A64" s="6"/>
      <c r="B64" s="66"/>
      <c r="C64" s="67"/>
      <c r="D64" s="67"/>
      <c r="E64" s="67"/>
      <c r="F64" s="67"/>
      <c r="G64" s="67"/>
      <c r="H64" s="67"/>
      <c r="I64" s="67"/>
      <c r="J64" s="68"/>
      <c r="K64" s="42">
        <f>K63+K59+K51+K41+K35+K32+K28</f>
        <v>569</v>
      </c>
      <c r="L64" s="40">
        <f t="shared" ref="L64:M64" si="0">L63+L59+L51+L41+L35+L32+L28</f>
        <v>9349468616</v>
      </c>
      <c r="M64" s="40">
        <f t="shared" si="0"/>
        <v>2480370201.4200001</v>
      </c>
    </row>
    <row r="65" spans="1:13" s="17" customFormat="1" ht="20.100000000000001" customHeight="1" x14ac:dyDescent="0.25">
      <c r="A65" s="65" t="s">
        <v>252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1:13" s="17" customFormat="1" ht="42" customHeight="1" x14ac:dyDescent="0.2">
      <c r="A66" s="8" t="s">
        <v>27</v>
      </c>
      <c r="B66" s="9" t="s">
        <v>10</v>
      </c>
      <c r="C66" s="9" t="s">
        <v>11</v>
      </c>
      <c r="D66" s="9" t="s">
        <v>12</v>
      </c>
      <c r="E66" s="9" t="s">
        <v>13</v>
      </c>
      <c r="F66" s="9" t="s">
        <v>14</v>
      </c>
      <c r="G66" s="9" t="s">
        <v>15</v>
      </c>
      <c r="H66" s="9" t="s">
        <v>16</v>
      </c>
      <c r="I66" s="9" t="s">
        <v>17</v>
      </c>
      <c r="J66" s="31" t="s">
        <v>18</v>
      </c>
      <c r="K66" s="9" t="s">
        <v>38</v>
      </c>
      <c r="L66" s="9" t="s">
        <v>3</v>
      </c>
      <c r="M66" s="9" t="s">
        <v>19</v>
      </c>
    </row>
    <row r="67" spans="1:13" s="17" customFormat="1" ht="15" customHeight="1" x14ac:dyDescent="0.2">
      <c r="A67" s="74" t="s">
        <v>25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6"/>
    </row>
    <row r="68" spans="1:13" s="17" customFormat="1" ht="15" customHeight="1" x14ac:dyDescent="0.2">
      <c r="A68" s="6" t="s">
        <v>196</v>
      </c>
      <c r="B68" s="6" t="s">
        <v>197</v>
      </c>
      <c r="C68" s="15">
        <v>4.49</v>
      </c>
      <c r="D68" s="15">
        <v>4.49</v>
      </c>
      <c r="E68" s="15">
        <v>4.49</v>
      </c>
      <c r="F68" s="15">
        <v>4.49</v>
      </c>
      <c r="G68" s="15">
        <v>4.5</v>
      </c>
      <c r="H68" s="15">
        <v>4.49</v>
      </c>
      <c r="I68" s="15">
        <v>4.49</v>
      </c>
      <c r="J68" s="37">
        <v>0</v>
      </c>
      <c r="K68" s="42">
        <v>2</v>
      </c>
      <c r="L68" s="40">
        <v>413500</v>
      </c>
      <c r="M68" s="40">
        <v>1856615</v>
      </c>
    </row>
    <row r="69" spans="1:13" s="17" customFormat="1" ht="15" customHeight="1" x14ac:dyDescent="0.2">
      <c r="A69" s="6" t="s">
        <v>26</v>
      </c>
      <c r="B69" s="66"/>
      <c r="C69" s="67"/>
      <c r="D69" s="67"/>
      <c r="E69" s="67"/>
      <c r="F69" s="67"/>
      <c r="G69" s="67"/>
      <c r="H69" s="67"/>
      <c r="I69" s="67"/>
      <c r="J69" s="68"/>
      <c r="K69" s="42">
        <v>2</v>
      </c>
      <c r="L69" s="40">
        <v>413500</v>
      </c>
      <c r="M69" s="40">
        <v>1856615</v>
      </c>
    </row>
    <row r="70" spans="1:13" s="17" customFormat="1" ht="15" customHeight="1" x14ac:dyDescent="0.2">
      <c r="A70" s="6" t="s">
        <v>259</v>
      </c>
      <c r="B70" s="66"/>
      <c r="C70" s="67"/>
      <c r="D70" s="67"/>
      <c r="E70" s="67"/>
      <c r="F70" s="67"/>
      <c r="G70" s="67"/>
      <c r="H70" s="67"/>
      <c r="I70" s="67"/>
      <c r="J70" s="68"/>
      <c r="K70" s="42">
        <v>2</v>
      </c>
      <c r="L70" s="40">
        <v>413500</v>
      </c>
      <c r="M70" s="40">
        <v>1856615</v>
      </c>
    </row>
    <row r="71" spans="1:13" s="17" customFormat="1" ht="15" customHeight="1" x14ac:dyDescent="0.2">
      <c r="A71" s="6" t="s">
        <v>260</v>
      </c>
      <c r="B71" s="66"/>
      <c r="C71" s="67"/>
      <c r="D71" s="67"/>
      <c r="E71" s="67"/>
      <c r="F71" s="67"/>
      <c r="G71" s="67"/>
      <c r="H71" s="67"/>
      <c r="I71" s="67"/>
      <c r="J71" s="68"/>
      <c r="K71" s="42">
        <f>K70+K64</f>
        <v>571</v>
      </c>
      <c r="L71" s="40">
        <f t="shared" ref="L71:M71" si="1">L70+L64</f>
        <v>9349882116</v>
      </c>
      <c r="M71" s="40">
        <f t="shared" si="1"/>
        <v>2482226816.4200001</v>
      </c>
    </row>
    <row r="72" spans="1:13" s="17" customFormat="1" ht="39.75" customHeight="1" x14ac:dyDescent="0.2">
      <c r="A72" s="52" t="s">
        <v>256</v>
      </c>
      <c r="B72" s="80" t="s">
        <v>257</v>
      </c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</row>
    <row r="73" spans="1:13" s="17" customFormat="1" ht="15" customHeight="1" x14ac:dyDescent="0.2">
      <c r="A73" s="35" t="s">
        <v>258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1:13" s="17" customFormat="1" ht="19.5" customHeight="1" x14ac:dyDescent="0.2">
      <c r="A74" s="33" t="s">
        <v>59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1:13" s="17" customFormat="1" ht="12" customHeight="1" x14ac:dyDescent="0.2">
      <c r="A75"/>
      <c r="B75"/>
      <c r="C75"/>
      <c r="D75"/>
      <c r="E75"/>
      <c r="F75"/>
    </row>
    <row r="77" spans="1:13" ht="12" customHeight="1" x14ac:dyDescent="0.2"/>
    <row r="78" spans="1:13" ht="12" customHeight="1" x14ac:dyDescent="0.2">
      <c r="A78" s="17"/>
      <c r="C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 ht="12" customHeight="1" x14ac:dyDescent="0.2">
      <c r="A79" s="17"/>
      <c r="G79" s="17"/>
      <c r="H79" s="17"/>
      <c r="I79" s="17"/>
      <c r="J79" s="17"/>
      <c r="K79" s="17"/>
      <c r="L79" s="17"/>
      <c r="M79" s="17"/>
    </row>
    <row r="80" spans="1:13" ht="12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7:13" ht="12" customHeight="1" x14ac:dyDescent="0.2">
      <c r="G81" s="17"/>
      <c r="H81" s="17"/>
      <c r="I81" s="17"/>
      <c r="J81" s="17"/>
      <c r="K81" s="17"/>
      <c r="L81" s="17"/>
      <c r="M81" s="17"/>
    </row>
    <row r="82" spans="7:13" ht="12" customHeight="1" x14ac:dyDescent="0.2">
      <c r="G82" s="17"/>
      <c r="H82" s="17"/>
      <c r="I82" s="17"/>
      <c r="J82" s="17"/>
      <c r="K82" s="17"/>
      <c r="L82" s="17"/>
      <c r="M82" s="17"/>
    </row>
    <row r="83" spans="7:13" ht="12" customHeight="1" x14ac:dyDescent="0.2">
      <c r="G83" s="17"/>
      <c r="H83" s="17"/>
      <c r="I83" s="17"/>
      <c r="J83" s="17"/>
      <c r="K83" s="17"/>
      <c r="L83" s="17"/>
      <c r="M83" s="17"/>
    </row>
    <row r="84" spans="7:13" ht="12" customHeight="1" x14ac:dyDescent="0.2"/>
    <row r="85" spans="7:13" ht="12" customHeight="1" x14ac:dyDescent="0.2"/>
    <row r="86" spans="7:13" ht="12" customHeight="1" x14ac:dyDescent="0.2"/>
    <row r="87" spans="7:13" ht="12" customHeight="1" x14ac:dyDescent="0.2"/>
    <row r="88" spans="7:13" ht="12" customHeight="1" x14ac:dyDescent="0.2"/>
    <row r="89" spans="7:13" ht="12" customHeight="1" x14ac:dyDescent="0.2"/>
    <row r="90" spans="7:13" ht="12" customHeight="1" x14ac:dyDescent="0.2"/>
    <row r="91" spans="7:13" ht="12" customHeight="1" x14ac:dyDescent="0.2"/>
    <row r="92" spans="7:13" ht="12" customHeight="1" x14ac:dyDescent="0.2"/>
    <row r="93" spans="7:13" ht="12" customHeight="1" x14ac:dyDescent="0.2"/>
    <row r="94" spans="7:13" ht="12" customHeight="1" x14ac:dyDescent="0.2"/>
    <row r="95" spans="7:13" ht="12" customHeight="1" x14ac:dyDescent="0.2"/>
    <row r="96" spans="7:13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</sheetData>
  <mergeCells count="28">
    <mergeCell ref="B72:M72"/>
    <mergeCell ref="B28:J28"/>
    <mergeCell ref="A42:M42"/>
    <mergeCell ref="B41:J41"/>
    <mergeCell ref="A36:M36"/>
    <mergeCell ref="A33:M33"/>
    <mergeCell ref="B69:J69"/>
    <mergeCell ref="B70:J70"/>
    <mergeCell ref="B71:J71"/>
    <mergeCell ref="B35:J35"/>
    <mergeCell ref="A29:M29"/>
    <mergeCell ref="B32:J32"/>
    <mergeCell ref="A67:M67"/>
    <mergeCell ref="B51:J51"/>
    <mergeCell ref="B63:J63"/>
    <mergeCell ref="A60:M60"/>
    <mergeCell ref="A65:M65"/>
    <mergeCell ref="B64:J64"/>
    <mergeCell ref="A52:M52"/>
    <mergeCell ref="B59:J59"/>
    <mergeCell ref="B4:C4"/>
    <mergeCell ref="B8:C8"/>
    <mergeCell ref="A12:M12"/>
    <mergeCell ref="I8:J8"/>
    <mergeCell ref="B7:C7"/>
    <mergeCell ref="A10:M10"/>
    <mergeCell ref="B5:C5"/>
    <mergeCell ref="B6:C6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workbookViewId="0">
      <selection activeCell="B3" sqref="B3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7" ht="18" customHeight="1" x14ac:dyDescent="0.25">
      <c r="B1" s="84" t="s">
        <v>0</v>
      </c>
      <c r="C1" s="84"/>
      <c r="D1" s="84"/>
      <c r="E1" s="84"/>
      <c r="F1" s="54"/>
    </row>
    <row r="2" spans="2:7" ht="18" customHeight="1" x14ac:dyDescent="0.25">
      <c r="B2" s="84" t="s">
        <v>261</v>
      </c>
      <c r="C2" s="84"/>
      <c r="D2" s="84"/>
      <c r="E2" s="84"/>
      <c r="F2" s="84"/>
    </row>
    <row r="3" spans="2:7" ht="18" customHeight="1" x14ac:dyDescent="0.25">
      <c r="B3" s="54" t="s">
        <v>262</v>
      </c>
      <c r="C3" s="54"/>
      <c r="D3" s="54"/>
      <c r="E3" s="54"/>
      <c r="F3" s="54"/>
    </row>
    <row r="4" spans="2:7" ht="18" customHeight="1" x14ac:dyDescent="0.25">
      <c r="B4" s="54"/>
      <c r="C4" s="54"/>
      <c r="D4" s="54"/>
      <c r="E4" s="54"/>
      <c r="F4" s="54"/>
    </row>
    <row r="5" spans="2:7" ht="17.100000000000001" customHeight="1" x14ac:dyDescent="0.2">
      <c r="B5" s="55"/>
      <c r="C5" s="85" t="s">
        <v>263</v>
      </c>
      <c r="D5" s="85"/>
      <c r="E5" s="55"/>
      <c r="F5" s="55"/>
    </row>
    <row r="6" spans="2:7" ht="32.25" customHeight="1" x14ac:dyDescent="0.2">
      <c r="B6" s="56" t="s">
        <v>9</v>
      </c>
      <c r="C6" s="57" t="s">
        <v>10</v>
      </c>
      <c r="D6" s="58" t="s">
        <v>264</v>
      </c>
      <c r="E6" s="57" t="s">
        <v>265</v>
      </c>
      <c r="F6" s="57" t="s">
        <v>266</v>
      </c>
    </row>
    <row r="7" spans="2:7" ht="17.100000000000001" customHeight="1" x14ac:dyDescent="0.2">
      <c r="B7" s="81" t="s">
        <v>267</v>
      </c>
      <c r="C7" s="82"/>
      <c r="D7" s="82"/>
      <c r="E7" s="82"/>
      <c r="F7" s="83"/>
    </row>
    <row r="8" spans="2:7" ht="17.100000000000001" customHeight="1" x14ac:dyDescent="0.2">
      <c r="B8" s="59" t="s">
        <v>268</v>
      </c>
      <c r="C8" s="59" t="s">
        <v>142</v>
      </c>
      <c r="D8" s="59">
        <v>11</v>
      </c>
      <c r="E8" s="59">
        <v>77000000</v>
      </c>
      <c r="F8" s="59">
        <v>30730000</v>
      </c>
    </row>
    <row r="9" spans="2:7" ht="17.100000000000001" customHeight="1" x14ac:dyDescent="0.2">
      <c r="B9" s="59" t="s">
        <v>215</v>
      </c>
      <c r="C9" s="59" t="s">
        <v>214</v>
      </c>
      <c r="D9" s="59">
        <v>43</v>
      </c>
      <c r="E9" s="59">
        <v>212336841</v>
      </c>
      <c r="F9" s="59">
        <v>165554367.56999999</v>
      </c>
    </row>
    <row r="10" spans="2:7" ht="17.100000000000001" customHeight="1" x14ac:dyDescent="0.2">
      <c r="B10" s="59" t="s">
        <v>269</v>
      </c>
      <c r="C10" s="59" t="s">
        <v>195</v>
      </c>
      <c r="D10" s="59">
        <v>33</v>
      </c>
      <c r="E10" s="59">
        <v>300000000</v>
      </c>
      <c r="F10" s="59">
        <v>56981900.450000003</v>
      </c>
    </row>
    <row r="11" spans="2:7" ht="17.100000000000001" customHeight="1" x14ac:dyDescent="0.2">
      <c r="B11" s="59" t="s">
        <v>85</v>
      </c>
      <c r="C11" s="59" t="s">
        <v>86</v>
      </c>
      <c r="D11" s="59">
        <v>1</v>
      </c>
      <c r="E11" s="59">
        <v>150000</v>
      </c>
      <c r="F11" s="59">
        <v>163500</v>
      </c>
    </row>
    <row r="12" spans="2:7" ht="17.100000000000001" customHeight="1" x14ac:dyDescent="0.2">
      <c r="B12" s="59" t="s">
        <v>71</v>
      </c>
      <c r="C12" s="59" t="s">
        <v>72</v>
      </c>
      <c r="D12" s="59">
        <v>1</v>
      </c>
      <c r="E12" s="59">
        <v>200000</v>
      </c>
      <c r="F12" s="59">
        <v>60000</v>
      </c>
    </row>
    <row r="13" spans="2:7" ht="17.100000000000001" customHeight="1" x14ac:dyDescent="0.2">
      <c r="B13" s="59" t="s">
        <v>188</v>
      </c>
      <c r="C13" s="59" t="s">
        <v>189</v>
      </c>
      <c r="D13" s="59">
        <v>3</v>
      </c>
      <c r="E13" s="59">
        <v>10754183</v>
      </c>
      <c r="F13" s="59">
        <v>10108932.02</v>
      </c>
    </row>
    <row r="14" spans="2:7" ht="17.100000000000001" customHeight="1" x14ac:dyDescent="0.2">
      <c r="B14" s="60" t="s">
        <v>270</v>
      </c>
      <c r="C14" s="61"/>
      <c r="D14" s="59">
        <f>SUM(D8:D13)</f>
        <v>92</v>
      </c>
      <c r="E14" s="59">
        <f>SUM(E8:E13)</f>
        <v>600441024</v>
      </c>
      <c r="F14" s="59">
        <f>SUM(F8:F13)</f>
        <v>263598700.03999999</v>
      </c>
    </row>
    <row r="15" spans="2:7" ht="17.100000000000001" customHeight="1" x14ac:dyDescent="0.2">
      <c r="B15" s="81" t="s">
        <v>21</v>
      </c>
      <c r="C15" s="82"/>
      <c r="D15" s="82"/>
      <c r="E15" s="82"/>
      <c r="F15" s="83"/>
      <c r="G15" s="62"/>
    </row>
    <row r="16" spans="2:7" ht="17.100000000000001" customHeight="1" x14ac:dyDescent="0.2">
      <c r="B16" s="59" t="s">
        <v>218</v>
      </c>
      <c r="C16" s="63" t="s">
        <v>219</v>
      </c>
      <c r="D16" s="63">
        <v>16</v>
      </c>
      <c r="E16" s="63">
        <v>14000000</v>
      </c>
      <c r="F16" s="59">
        <v>35326132.200000003</v>
      </c>
      <c r="G16" s="64"/>
    </row>
    <row r="17" spans="2:6" ht="17.100000000000001" customHeight="1" x14ac:dyDescent="0.2">
      <c r="B17" s="60" t="s">
        <v>271</v>
      </c>
      <c r="C17" s="63"/>
      <c r="D17" s="63">
        <f>SUM(D16)</f>
        <v>16</v>
      </c>
      <c r="E17" s="63">
        <f>SUM(E16)</f>
        <v>14000000</v>
      </c>
      <c r="F17" s="59">
        <f>SUM(F16)</f>
        <v>35326132.200000003</v>
      </c>
    </row>
    <row r="18" spans="2:6" ht="17.100000000000001" customHeight="1" x14ac:dyDescent="0.2">
      <c r="B18" s="81" t="s">
        <v>23</v>
      </c>
      <c r="C18" s="82"/>
      <c r="D18" s="82"/>
      <c r="E18" s="82"/>
      <c r="F18" s="83"/>
    </row>
    <row r="19" spans="2:6" x14ac:dyDescent="0.2">
      <c r="B19" s="59" t="s">
        <v>228</v>
      </c>
      <c r="C19" s="63" t="s">
        <v>227</v>
      </c>
      <c r="D19" s="59">
        <v>3</v>
      </c>
      <c r="E19" s="59">
        <v>500000</v>
      </c>
      <c r="F19" s="59">
        <v>859080.9</v>
      </c>
    </row>
    <row r="20" spans="2:6" ht="15" x14ac:dyDescent="0.2">
      <c r="B20" s="60" t="s">
        <v>272</v>
      </c>
      <c r="C20" s="61"/>
      <c r="D20" s="59">
        <f>SUM(D19)</f>
        <v>3</v>
      </c>
      <c r="E20" s="59">
        <f>SUM(E19)</f>
        <v>500000</v>
      </c>
      <c r="F20" s="59">
        <f>SUM(F19)</f>
        <v>859080.9</v>
      </c>
    </row>
    <row r="21" spans="2:6" ht="15.75" x14ac:dyDescent="0.2">
      <c r="B21" s="81" t="s">
        <v>93</v>
      </c>
      <c r="C21" s="82"/>
      <c r="D21" s="82"/>
      <c r="E21" s="82"/>
      <c r="F21" s="83"/>
    </row>
    <row r="22" spans="2:6" x14ac:dyDescent="0.2">
      <c r="B22" s="59" t="s">
        <v>273</v>
      </c>
      <c r="C22" s="59" t="s">
        <v>129</v>
      </c>
      <c r="D22" s="59">
        <v>1</v>
      </c>
      <c r="E22" s="59">
        <v>200000</v>
      </c>
      <c r="F22" s="59">
        <v>880000</v>
      </c>
    </row>
    <row r="23" spans="2:6" ht="15" customHeight="1" x14ac:dyDescent="0.2">
      <c r="B23" s="60" t="s">
        <v>274</v>
      </c>
      <c r="C23" s="61"/>
      <c r="D23" s="59">
        <f>SUM(D22)</f>
        <v>1</v>
      </c>
      <c r="E23" s="59">
        <f>SUM(E22)</f>
        <v>200000</v>
      </c>
      <c r="F23" s="59">
        <f>SUM(F22)</f>
        <v>880000</v>
      </c>
    </row>
    <row r="24" spans="2:6" ht="15.75" x14ac:dyDescent="0.2">
      <c r="B24" s="86" t="s">
        <v>275</v>
      </c>
      <c r="C24" s="87"/>
      <c r="D24" s="59">
        <f>D23+D20+D17+D14</f>
        <v>112</v>
      </c>
      <c r="E24" s="59">
        <f>E23+E20+E17+E14</f>
        <v>615141024</v>
      </c>
      <c r="F24" s="59">
        <f>F23+F20+F17+F14</f>
        <v>300663913.13999999</v>
      </c>
    </row>
    <row r="27" spans="2:6" ht="18" x14ac:dyDescent="0.2">
      <c r="B27" s="55"/>
      <c r="C27" s="85" t="s">
        <v>276</v>
      </c>
      <c r="D27" s="85"/>
      <c r="E27" s="55"/>
      <c r="F27" s="55"/>
    </row>
    <row r="28" spans="2:6" ht="15" x14ac:dyDescent="0.2">
      <c r="B28" s="56" t="s">
        <v>9</v>
      </c>
      <c r="C28" s="57" t="s">
        <v>10</v>
      </c>
      <c r="D28" s="58" t="s">
        <v>264</v>
      </c>
      <c r="E28" s="57" t="s">
        <v>265</v>
      </c>
      <c r="F28" s="57" t="s">
        <v>266</v>
      </c>
    </row>
    <row r="29" spans="2:6" ht="15.75" x14ac:dyDescent="0.2">
      <c r="B29" s="81" t="s">
        <v>267</v>
      </c>
      <c r="C29" s="82"/>
      <c r="D29" s="82"/>
      <c r="E29" s="82"/>
      <c r="F29" s="83"/>
    </row>
    <row r="30" spans="2:6" x14ac:dyDescent="0.2">
      <c r="B30" s="59" t="s">
        <v>215</v>
      </c>
      <c r="C30" s="63" t="s">
        <v>214</v>
      </c>
      <c r="D30" s="63">
        <v>6</v>
      </c>
      <c r="E30" s="63">
        <v>25518429</v>
      </c>
      <c r="F30" s="59">
        <v>19904374.620000001</v>
      </c>
    </row>
    <row r="31" spans="2:6" x14ac:dyDescent="0.2">
      <c r="B31" s="59" t="s">
        <v>111</v>
      </c>
      <c r="C31" s="63" t="s">
        <v>128</v>
      </c>
      <c r="D31" s="63">
        <v>7</v>
      </c>
      <c r="E31" s="63">
        <v>25000000</v>
      </c>
      <c r="F31" s="59">
        <v>11400000</v>
      </c>
    </row>
    <row r="32" spans="2:6" ht="15" x14ac:dyDescent="0.2">
      <c r="B32" s="60" t="s">
        <v>270</v>
      </c>
      <c r="C32" s="61"/>
      <c r="D32" s="59">
        <f>SUM(D30:D31)</f>
        <v>13</v>
      </c>
      <c r="E32" s="59">
        <f>SUM(E30:E31)</f>
        <v>50518429</v>
      </c>
      <c r="F32" s="59">
        <f>SUM(F30:F31)</f>
        <v>31304374.620000001</v>
      </c>
    </row>
    <row r="33" spans="2:6" ht="15.75" x14ac:dyDescent="0.2">
      <c r="B33" s="81" t="s">
        <v>21</v>
      </c>
      <c r="C33" s="82"/>
      <c r="D33" s="82"/>
      <c r="E33" s="82"/>
      <c r="F33" s="83"/>
    </row>
    <row r="34" spans="2:6" x14ac:dyDescent="0.2">
      <c r="B34" s="59" t="s">
        <v>218</v>
      </c>
      <c r="C34" s="63" t="s">
        <v>219</v>
      </c>
      <c r="D34" s="63">
        <v>14</v>
      </c>
      <c r="E34" s="63">
        <v>9750000</v>
      </c>
      <c r="F34" s="59">
        <v>24472500</v>
      </c>
    </row>
    <row r="35" spans="2:6" ht="15" x14ac:dyDescent="0.2">
      <c r="B35" s="60" t="s">
        <v>271</v>
      </c>
      <c r="C35" s="63"/>
      <c r="D35" s="63">
        <f>SUM(D34)</f>
        <v>14</v>
      </c>
      <c r="E35" s="63">
        <f>SUM(E34)</f>
        <v>9750000</v>
      </c>
      <c r="F35" s="59">
        <f>SUM(F34)</f>
        <v>24472500</v>
      </c>
    </row>
    <row r="36" spans="2:6" ht="15.75" x14ac:dyDescent="0.2">
      <c r="B36" s="81" t="s">
        <v>277</v>
      </c>
      <c r="C36" s="82"/>
      <c r="D36" s="82"/>
      <c r="E36" s="82"/>
      <c r="F36" s="83"/>
    </row>
    <row r="37" spans="2:6" x14ac:dyDescent="0.2">
      <c r="B37" s="59" t="s">
        <v>69</v>
      </c>
      <c r="C37" s="63" t="s">
        <v>68</v>
      </c>
      <c r="D37" s="59">
        <v>2</v>
      </c>
      <c r="E37" s="59">
        <v>100000</v>
      </c>
      <c r="F37" s="59">
        <v>2345750</v>
      </c>
    </row>
    <row r="38" spans="2:6" ht="15" x14ac:dyDescent="0.2">
      <c r="B38" s="60" t="s">
        <v>278</v>
      </c>
      <c r="C38" s="61"/>
      <c r="D38" s="59">
        <f>SUM(D37)</f>
        <v>2</v>
      </c>
      <c r="E38" s="59">
        <f>SUM(E37)</f>
        <v>100000</v>
      </c>
      <c r="F38" s="59">
        <f>SUM(F37)</f>
        <v>2345750</v>
      </c>
    </row>
    <row r="39" spans="2:6" ht="15.75" x14ac:dyDescent="0.2">
      <c r="B39" s="86" t="s">
        <v>275</v>
      </c>
      <c r="C39" s="87"/>
      <c r="D39" s="59">
        <f>D38+D35+D32</f>
        <v>29</v>
      </c>
      <c r="E39" s="59">
        <f>E38+E35+E32</f>
        <v>60368429</v>
      </c>
      <c r="F39" s="59">
        <f>F38+F35+F32</f>
        <v>58122624.620000005</v>
      </c>
    </row>
    <row r="41" spans="2:6" ht="18" x14ac:dyDescent="0.25">
      <c r="B41" s="54"/>
      <c r="C41" s="54"/>
      <c r="D41" s="54"/>
      <c r="E41" s="54"/>
      <c r="F41" s="54"/>
    </row>
  </sheetData>
  <mergeCells count="13">
    <mergeCell ref="B39:C39"/>
    <mergeCell ref="B21:F21"/>
    <mergeCell ref="B24:C24"/>
    <mergeCell ref="C27:D27"/>
    <mergeCell ref="B29:F29"/>
    <mergeCell ref="B33:F33"/>
    <mergeCell ref="B36:F36"/>
    <mergeCell ref="B18:F18"/>
    <mergeCell ref="B1:E1"/>
    <mergeCell ref="B2:F2"/>
    <mergeCell ref="C5:D5"/>
    <mergeCell ref="B7:F7"/>
    <mergeCell ref="B15:F15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1"/>
  <sheetViews>
    <sheetView workbookViewId="0">
      <selection activeCell="B2" sqref="B2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90" t="s">
        <v>253</v>
      </c>
      <c r="C1" s="90"/>
      <c r="D1" s="90"/>
      <c r="E1" s="90"/>
      <c r="F1" s="90"/>
      <c r="G1" s="90"/>
      <c r="H1" s="90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8" t="s">
        <v>50</v>
      </c>
      <c r="C3" s="89"/>
      <c r="D3" s="89"/>
      <c r="E3" s="89"/>
      <c r="F3" s="89"/>
      <c r="G3" s="89"/>
      <c r="H3" s="91"/>
    </row>
    <row r="4" spans="2:14" s="17" customFormat="1" ht="15.75" customHeight="1" x14ac:dyDescent="0.2">
      <c r="B4" s="7" t="s">
        <v>180</v>
      </c>
      <c r="C4" s="7" t="s">
        <v>181</v>
      </c>
      <c r="D4" s="13">
        <v>0.23</v>
      </c>
      <c r="E4" s="11">
        <v>0.23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101</v>
      </c>
      <c r="C5" s="7" t="s">
        <v>102</v>
      </c>
      <c r="D5" s="13">
        <v>0.26</v>
      </c>
      <c r="E5" s="11">
        <v>0.26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7" t="s">
        <v>99</v>
      </c>
      <c r="C6" s="7" t="s">
        <v>100</v>
      </c>
      <c r="D6" s="13">
        <v>1</v>
      </c>
      <c r="E6" s="13">
        <v>1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7" t="s">
        <v>222</v>
      </c>
      <c r="C7" s="7" t="s">
        <v>223</v>
      </c>
      <c r="D7" s="13">
        <v>0.31</v>
      </c>
      <c r="E7" s="13">
        <v>0.31</v>
      </c>
      <c r="F7" s="10" t="s">
        <v>35</v>
      </c>
      <c r="G7" s="11" t="s">
        <v>29</v>
      </c>
      <c r="H7" s="11" t="s">
        <v>29</v>
      </c>
    </row>
    <row r="8" spans="2:14" s="17" customFormat="1" ht="15.75" customHeight="1" x14ac:dyDescent="0.2">
      <c r="B8" s="7" t="s">
        <v>172</v>
      </c>
      <c r="C8" s="7" t="s">
        <v>173</v>
      </c>
      <c r="D8" s="13">
        <v>0.9</v>
      </c>
      <c r="E8" s="13">
        <v>0.9</v>
      </c>
      <c r="F8" s="10" t="s">
        <v>35</v>
      </c>
      <c r="G8" s="11" t="s">
        <v>29</v>
      </c>
      <c r="H8" s="11" t="s">
        <v>29</v>
      </c>
    </row>
    <row r="9" spans="2:14" s="17" customFormat="1" ht="15" customHeight="1" x14ac:dyDescent="0.2">
      <c r="B9" s="88" t="s">
        <v>48</v>
      </c>
      <c r="C9" s="89"/>
      <c r="D9" s="89"/>
      <c r="E9" s="89"/>
      <c r="F9" s="89"/>
      <c r="G9" s="89"/>
      <c r="H9" s="91"/>
    </row>
    <row r="10" spans="2:14" s="17" customFormat="1" ht="15" customHeight="1" x14ac:dyDescent="0.2">
      <c r="B10" s="7" t="s">
        <v>166</v>
      </c>
      <c r="C10" s="7" t="s">
        <v>167</v>
      </c>
      <c r="D10" s="13">
        <v>0.33</v>
      </c>
      <c r="E10" s="11">
        <v>0.33</v>
      </c>
      <c r="F10" s="10" t="s">
        <v>35</v>
      </c>
      <c r="G10" s="11" t="s">
        <v>29</v>
      </c>
      <c r="H10" s="11" t="s">
        <v>29</v>
      </c>
    </row>
    <row r="11" spans="2:14" s="17" customFormat="1" ht="15" customHeight="1" x14ac:dyDescent="0.2">
      <c r="B11" s="7" t="s">
        <v>206</v>
      </c>
      <c r="C11" s="7" t="s">
        <v>207</v>
      </c>
      <c r="D11" s="13">
        <v>0.94</v>
      </c>
      <c r="E11" s="11">
        <v>0.94</v>
      </c>
      <c r="F11" s="10" t="s">
        <v>35</v>
      </c>
      <c r="G11" s="11" t="s">
        <v>29</v>
      </c>
      <c r="H11" s="11" t="s">
        <v>29</v>
      </c>
    </row>
    <row r="12" spans="2:14" s="17" customFormat="1" ht="15" customHeight="1" x14ac:dyDescent="0.2">
      <c r="B12" s="7" t="s">
        <v>232</v>
      </c>
      <c r="C12" s="7" t="s">
        <v>233</v>
      </c>
      <c r="D12" s="13">
        <v>0.52</v>
      </c>
      <c r="E12" s="13">
        <v>0.52</v>
      </c>
      <c r="F12" s="10" t="s">
        <v>35</v>
      </c>
      <c r="G12" s="11" t="s">
        <v>29</v>
      </c>
      <c r="H12" s="11" t="s">
        <v>29</v>
      </c>
    </row>
    <row r="13" spans="2:14" s="17" customFormat="1" ht="15" customHeight="1" x14ac:dyDescent="0.2">
      <c r="B13" s="88" t="s">
        <v>28</v>
      </c>
      <c r="C13" s="89"/>
      <c r="D13" s="89"/>
      <c r="E13" s="89"/>
      <c r="F13" s="89"/>
      <c r="G13" s="89"/>
      <c r="H13" s="91"/>
    </row>
    <row r="14" spans="2:14" s="17" customFormat="1" ht="15" customHeight="1" x14ac:dyDescent="0.2">
      <c r="B14" s="41" t="s">
        <v>202</v>
      </c>
      <c r="C14" s="7" t="s">
        <v>203</v>
      </c>
      <c r="D14" s="13">
        <v>0.89</v>
      </c>
      <c r="E14" s="11">
        <v>0.89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41" t="s">
        <v>139</v>
      </c>
      <c r="C15" s="7" t="s">
        <v>140</v>
      </c>
      <c r="D15" s="13">
        <v>0.42</v>
      </c>
      <c r="E15" s="11">
        <v>0.42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88" t="s">
        <v>21</v>
      </c>
      <c r="C16" s="89"/>
      <c r="D16" s="89"/>
      <c r="E16" s="89"/>
      <c r="F16" s="89"/>
      <c r="G16" s="89"/>
      <c r="H16" s="91"/>
    </row>
    <row r="17" spans="2:8" s="17" customFormat="1" ht="15" customHeight="1" x14ac:dyDescent="0.2">
      <c r="B17" s="7" t="s">
        <v>212</v>
      </c>
      <c r="C17" s="7" t="s">
        <v>213</v>
      </c>
      <c r="D17" s="13">
        <v>0.36</v>
      </c>
      <c r="E17" s="11">
        <v>0.36</v>
      </c>
      <c r="F17" s="10" t="s">
        <v>35</v>
      </c>
      <c r="G17" s="11" t="s">
        <v>29</v>
      </c>
      <c r="H17" s="11" t="s">
        <v>29</v>
      </c>
    </row>
    <row r="18" spans="2:8" s="17" customFormat="1" ht="15" customHeight="1" x14ac:dyDescent="0.2">
      <c r="B18" s="7" t="s">
        <v>132</v>
      </c>
      <c r="C18" s="7" t="s">
        <v>133</v>
      </c>
      <c r="D18" s="13">
        <v>0.59</v>
      </c>
      <c r="E18" s="11">
        <v>0.59</v>
      </c>
      <c r="F18" s="10" t="s">
        <v>35</v>
      </c>
      <c r="G18" s="11" t="s">
        <v>29</v>
      </c>
      <c r="H18" s="11" t="s">
        <v>29</v>
      </c>
    </row>
    <row r="19" spans="2:8" s="17" customFormat="1" ht="15" customHeight="1" x14ac:dyDescent="0.2">
      <c r="B19" s="88" t="s">
        <v>23</v>
      </c>
      <c r="C19" s="89"/>
      <c r="D19" s="89"/>
      <c r="E19" s="89"/>
      <c r="F19" s="89"/>
      <c r="G19" s="89"/>
      <c r="H19" s="91"/>
    </row>
    <row r="20" spans="2:8" s="17" customFormat="1" ht="15" customHeight="1" x14ac:dyDescent="0.2">
      <c r="B20" s="7" t="s">
        <v>37</v>
      </c>
      <c r="C20" s="7" t="s">
        <v>43</v>
      </c>
      <c r="D20" s="13">
        <v>1.3</v>
      </c>
      <c r="E20" s="11">
        <v>1.3</v>
      </c>
      <c r="F20" s="10" t="s">
        <v>35</v>
      </c>
      <c r="G20" s="11" t="s">
        <v>29</v>
      </c>
      <c r="H20" s="11" t="s">
        <v>29</v>
      </c>
    </row>
    <row r="21" spans="2:8" s="17" customFormat="1" ht="15" customHeight="1" x14ac:dyDescent="0.2">
      <c r="B21" s="7" t="s">
        <v>114</v>
      </c>
      <c r="C21" s="7" t="s">
        <v>115</v>
      </c>
      <c r="D21" s="13">
        <v>0.55000000000000004</v>
      </c>
      <c r="E21" s="11">
        <v>0.55000000000000004</v>
      </c>
      <c r="F21" s="10" t="s">
        <v>35</v>
      </c>
      <c r="G21" s="11" t="s">
        <v>29</v>
      </c>
      <c r="H21" s="11" t="s">
        <v>29</v>
      </c>
    </row>
    <row r="22" spans="2:8" s="17" customFormat="1" ht="15" customHeight="1" x14ac:dyDescent="0.2">
      <c r="B22" s="7" t="s">
        <v>120</v>
      </c>
      <c r="C22" s="7" t="s">
        <v>123</v>
      </c>
      <c r="D22" s="13">
        <v>0.6</v>
      </c>
      <c r="E22" s="11">
        <v>0.6</v>
      </c>
      <c r="F22" s="10" t="s">
        <v>35</v>
      </c>
      <c r="G22" s="11" t="s">
        <v>29</v>
      </c>
      <c r="H22" s="11" t="s">
        <v>29</v>
      </c>
    </row>
    <row r="23" spans="2:8" s="17" customFormat="1" ht="15" customHeight="1" x14ac:dyDescent="0.2">
      <c r="B23" s="7" t="s">
        <v>103</v>
      </c>
      <c r="C23" s="7" t="s">
        <v>104</v>
      </c>
      <c r="D23" s="13">
        <v>4.4000000000000004</v>
      </c>
      <c r="E23" s="11">
        <v>4.4000000000000004</v>
      </c>
      <c r="F23" s="10" t="s">
        <v>35</v>
      </c>
      <c r="G23" s="11" t="s">
        <v>29</v>
      </c>
      <c r="H23" s="11" t="s">
        <v>29</v>
      </c>
    </row>
    <row r="24" spans="2:8" s="17" customFormat="1" ht="15" customHeight="1" x14ac:dyDescent="0.2">
      <c r="B24" s="7" t="s">
        <v>179</v>
      </c>
      <c r="C24" s="7" t="s">
        <v>178</v>
      </c>
      <c r="D24" s="13">
        <v>1.35</v>
      </c>
      <c r="E24" s="11">
        <v>1.35</v>
      </c>
      <c r="F24" s="10" t="s">
        <v>35</v>
      </c>
      <c r="G24" s="11" t="s">
        <v>29</v>
      </c>
      <c r="H24" s="11" t="s">
        <v>29</v>
      </c>
    </row>
    <row r="25" spans="2:8" s="17" customFormat="1" ht="15" customHeight="1" x14ac:dyDescent="0.2">
      <c r="B25" s="7" t="s">
        <v>193</v>
      </c>
      <c r="C25" s="7" t="s">
        <v>192</v>
      </c>
      <c r="D25" s="13">
        <v>0.31</v>
      </c>
      <c r="E25" s="11">
        <v>0.31</v>
      </c>
      <c r="F25" s="10" t="s">
        <v>35</v>
      </c>
      <c r="G25" s="11" t="s">
        <v>29</v>
      </c>
      <c r="H25" s="11" t="s">
        <v>29</v>
      </c>
    </row>
    <row r="26" spans="2:8" s="17" customFormat="1" ht="15" customHeight="1" x14ac:dyDescent="0.2">
      <c r="B26" s="88" t="s">
        <v>25</v>
      </c>
      <c r="C26" s="89"/>
      <c r="D26" s="89"/>
      <c r="E26" s="89"/>
      <c r="F26" s="89"/>
      <c r="G26" s="89"/>
      <c r="H26" s="91"/>
    </row>
    <row r="27" spans="2:8" s="17" customFormat="1" ht="15" customHeight="1" x14ac:dyDescent="0.2">
      <c r="B27" s="7" t="s">
        <v>116</v>
      </c>
      <c r="C27" s="7" t="s">
        <v>117</v>
      </c>
      <c r="D27" s="13">
        <v>1.57</v>
      </c>
      <c r="E27" s="11">
        <v>1.57</v>
      </c>
      <c r="F27" s="10" t="s">
        <v>35</v>
      </c>
      <c r="G27" s="11" t="s">
        <v>29</v>
      </c>
      <c r="H27" s="11" t="s">
        <v>29</v>
      </c>
    </row>
    <row r="28" spans="2:8" s="17" customFormat="1" ht="15" customHeight="1" x14ac:dyDescent="0.2">
      <c r="B28" s="7" t="s">
        <v>137</v>
      </c>
      <c r="C28" s="7" t="s">
        <v>138</v>
      </c>
      <c r="D28" s="13">
        <v>13.69</v>
      </c>
      <c r="E28" s="11">
        <v>13.69</v>
      </c>
      <c r="F28" s="10" t="s">
        <v>35</v>
      </c>
      <c r="G28" s="11" t="s">
        <v>29</v>
      </c>
      <c r="H28" s="11" t="s">
        <v>29</v>
      </c>
    </row>
    <row r="29" spans="2:8" ht="15" x14ac:dyDescent="0.2">
      <c r="B29" s="7" t="s">
        <v>187</v>
      </c>
      <c r="C29" s="7" t="s">
        <v>186</v>
      </c>
      <c r="D29" s="13">
        <v>8.64</v>
      </c>
      <c r="E29" s="11">
        <v>8.74</v>
      </c>
      <c r="F29" s="10" t="s">
        <v>35</v>
      </c>
      <c r="G29" s="11" t="s">
        <v>29</v>
      </c>
      <c r="H29" s="11" t="s">
        <v>29</v>
      </c>
    </row>
    <row r="30" spans="2:8" s="17" customFormat="1" ht="15" customHeight="1" x14ac:dyDescent="0.2">
      <c r="B30" s="88" t="s">
        <v>41</v>
      </c>
      <c r="C30" s="89"/>
      <c r="D30" s="89"/>
      <c r="E30" s="89"/>
      <c r="F30" s="89"/>
      <c r="G30" s="89"/>
      <c r="H30" s="91"/>
    </row>
    <row r="31" spans="2:8" s="17" customFormat="1" ht="15" customHeight="1" x14ac:dyDescent="0.2">
      <c r="B31" s="7" t="s">
        <v>87</v>
      </c>
      <c r="C31" s="7" t="s">
        <v>88</v>
      </c>
      <c r="D31" s="13">
        <v>1.4</v>
      </c>
      <c r="E31" s="11">
        <v>1.4</v>
      </c>
      <c r="F31" s="10" t="s">
        <v>35</v>
      </c>
      <c r="G31" s="11" t="s">
        <v>29</v>
      </c>
      <c r="H31" s="11" t="s">
        <v>29</v>
      </c>
    </row>
    <row r="32" spans="2:8" s="17" customFormat="1" ht="15" customHeight="1" x14ac:dyDescent="0.2">
      <c r="B32" s="7" t="s">
        <v>74</v>
      </c>
      <c r="C32" s="7" t="s">
        <v>75</v>
      </c>
      <c r="D32" s="13">
        <v>7.3</v>
      </c>
      <c r="E32" s="11">
        <v>7.3</v>
      </c>
      <c r="F32" s="10" t="s">
        <v>35</v>
      </c>
      <c r="G32" s="11" t="s">
        <v>29</v>
      </c>
      <c r="H32" s="11" t="s">
        <v>29</v>
      </c>
    </row>
    <row r="33" spans="2:10" s="17" customFormat="1" ht="15" customHeight="1" x14ac:dyDescent="0.2">
      <c r="B33" s="7" t="s">
        <v>143</v>
      </c>
      <c r="C33" s="7" t="s">
        <v>144</v>
      </c>
      <c r="D33" s="13">
        <v>0.54</v>
      </c>
      <c r="E33" s="11">
        <v>0.54</v>
      </c>
      <c r="F33" s="10" t="s">
        <v>35</v>
      </c>
      <c r="G33" s="11" t="s">
        <v>29</v>
      </c>
      <c r="H33" s="11" t="s">
        <v>29</v>
      </c>
    </row>
    <row r="34" spans="2:10" s="17" customFormat="1" ht="53.25" customHeight="1" x14ac:dyDescent="0.2">
      <c r="B34" s="7" t="s">
        <v>9</v>
      </c>
      <c r="C34" s="12" t="s">
        <v>10</v>
      </c>
      <c r="D34" s="1" t="s">
        <v>30</v>
      </c>
      <c r="E34" s="1" t="s">
        <v>16</v>
      </c>
      <c r="F34" s="10" t="s">
        <v>31</v>
      </c>
      <c r="G34" s="1" t="s">
        <v>32</v>
      </c>
      <c r="H34" s="1" t="s">
        <v>33</v>
      </c>
      <c r="I34"/>
    </row>
    <row r="35" spans="2:10" s="17" customFormat="1" ht="15" customHeight="1" x14ac:dyDescent="0.2">
      <c r="B35" s="88" t="s">
        <v>50</v>
      </c>
      <c r="C35" s="89"/>
      <c r="D35" s="89"/>
      <c r="E35" s="89"/>
      <c r="F35" s="89"/>
      <c r="G35" s="89"/>
      <c r="H35" s="91"/>
    </row>
    <row r="36" spans="2:10" s="17" customFormat="1" ht="15" customHeight="1" x14ac:dyDescent="0.2">
      <c r="B36" s="7" t="s">
        <v>198</v>
      </c>
      <c r="C36" s="7" t="s">
        <v>199</v>
      </c>
      <c r="D36" s="13">
        <v>0.7</v>
      </c>
      <c r="E36" s="11">
        <v>0.7</v>
      </c>
      <c r="F36" s="10" t="s">
        <v>35</v>
      </c>
      <c r="G36" s="11" t="s">
        <v>29</v>
      </c>
      <c r="H36" s="11" t="s">
        <v>29</v>
      </c>
    </row>
    <row r="37" spans="2:10" s="17" customFormat="1" ht="16.5" customHeight="1" x14ac:dyDescent="0.2">
      <c r="B37" s="88" t="s">
        <v>48</v>
      </c>
      <c r="C37" s="89"/>
      <c r="D37" s="89"/>
      <c r="E37" s="89"/>
      <c r="F37" s="89"/>
      <c r="G37" s="89"/>
      <c r="H37" s="91"/>
      <c r="I37"/>
    </row>
    <row r="38" spans="2:10" s="17" customFormat="1" ht="16.5" customHeight="1" x14ac:dyDescent="0.2">
      <c r="B38" s="7" t="s">
        <v>46</v>
      </c>
      <c r="C38" s="12" t="s">
        <v>47</v>
      </c>
      <c r="D38" s="13">
        <v>0.64</v>
      </c>
      <c r="E38" s="11">
        <v>0.64</v>
      </c>
      <c r="F38" s="10" t="s">
        <v>35</v>
      </c>
      <c r="G38" s="29" t="s">
        <v>29</v>
      </c>
      <c r="H38" s="11" t="s">
        <v>29</v>
      </c>
      <c r="I38"/>
    </row>
    <row r="39" spans="2:10" s="17" customFormat="1" ht="15" customHeight="1" x14ac:dyDescent="0.2">
      <c r="B39" s="88" t="s">
        <v>28</v>
      </c>
      <c r="C39" s="89"/>
      <c r="D39" s="89"/>
      <c r="E39" s="89"/>
      <c r="F39" s="89"/>
      <c r="G39" s="89"/>
      <c r="H39" s="91"/>
      <c r="I39"/>
    </row>
    <row r="40" spans="2:10" s="17" customFormat="1" ht="13.5" customHeight="1" x14ac:dyDescent="0.2">
      <c r="B40" s="7" t="s">
        <v>126</v>
      </c>
      <c r="C40" s="12" t="s">
        <v>127</v>
      </c>
      <c r="D40" s="13">
        <v>1</v>
      </c>
      <c r="E40" s="11">
        <v>1</v>
      </c>
      <c r="F40" s="10" t="s">
        <v>35</v>
      </c>
      <c r="G40" s="29" t="s">
        <v>29</v>
      </c>
      <c r="H40" s="11" t="s">
        <v>29</v>
      </c>
    </row>
    <row r="41" spans="2:10" s="17" customFormat="1" ht="13.5" customHeight="1" x14ac:dyDescent="0.2">
      <c r="B41" s="7" t="s">
        <v>182</v>
      </c>
      <c r="C41" s="7" t="s">
        <v>183</v>
      </c>
      <c r="D41" s="13">
        <v>0.19</v>
      </c>
      <c r="E41" s="11">
        <v>0.2</v>
      </c>
      <c r="F41" s="10" t="s">
        <v>35</v>
      </c>
      <c r="G41" s="29" t="s">
        <v>29</v>
      </c>
      <c r="H41" s="11" t="s">
        <v>29</v>
      </c>
    </row>
    <row r="42" spans="2:10" s="17" customFormat="1" ht="13.5" customHeight="1" x14ac:dyDescent="0.2">
      <c r="B42" s="7" t="s">
        <v>162</v>
      </c>
      <c r="C42" s="7" t="s">
        <v>163</v>
      </c>
      <c r="D42" s="13">
        <v>0.72</v>
      </c>
      <c r="E42" s="11">
        <v>0.72</v>
      </c>
      <c r="F42" s="10" t="s">
        <v>35</v>
      </c>
      <c r="G42" s="29" t="s">
        <v>29</v>
      </c>
      <c r="H42" s="11" t="s">
        <v>29</v>
      </c>
      <c r="I42" s="51"/>
      <c r="J42" s="51"/>
    </row>
    <row r="43" spans="2:10" ht="15" x14ac:dyDescent="0.2">
      <c r="B43" s="7" t="s">
        <v>62</v>
      </c>
      <c r="C43" s="7" t="s">
        <v>63</v>
      </c>
      <c r="D43" s="13">
        <v>1.4</v>
      </c>
      <c r="E43" s="53">
        <v>1.4</v>
      </c>
      <c r="F43" s="10" t="s">
        <v>35</v>
      </c>
      <c r="G43" s="29" t="s">
        <v>29</v>
      </c>
      <c r="H43" s="11" t="s">
        <v>29</v>
      </c>
    </row>
    <row r="44" spans="2:10" s="17" customFormat="1" ht="15" customHeight="1" x14ac:dyDescent="0.2">
      <c r="B44" s="88" t="s">
        <v>89</v>
      </c>
      <c r="C44" s="89"/>
      <c r="D44" s="89"/>
      <c r="E44" s="89"/>
      <c r="F44" s="89"/>
      <c r="G44" s="89"/>
      <c r="H44" s="91"/>
      <c r="I44"/>
    </row>
    <row r="45" spans="2:10" s="17" customFormat="1" ht="15" customHeight="1" x14ac:dyDescent="0.2">
      <c r="B45" s="7" t="s">
        <v>96</v>
      </c>
      <c r="C45" s="12" t="s">
        <v>97</v>
      </c>
      <c r="D45" s="13">
        <v>1</v>
      </c>
      <c r="E45" s="11">
        <v>1</v>
      </c>
      <c r="F45" s="10" t="s">
        <v>35</v>
      </c>
      <c r="G45" s="29" t="s">
        <v>29</v>
      </c>
      <c r="H45" s="11" t="s">
        <v>29</v>
      </c>
    </row>
    <row r="46" spans="2:10" s="17" customFormat="1" ht="15" customHeight="1" x14ac:dyDescent="0.2">
      <c r="B46" s="7" t="s">
        <v>57</v>
      </c>
      <c r="C46" s="12" t="s">
        <v>58</v>
      </c>
      <c r="D46" s="13" t="s">
        <v>29</v>
      </c>
      <c r="E46" s="11" t="s">
        <v>29</v>
      </c>
      <c r="F46" s="10" t="s">
        <v>35</v>
      </c>
      <c r="G46" s="29" t="s">
        <v>29</v>
      </c>
      <c r="H46" s="11" t="s">
        <v>29</v>
      </c>
      <c r="I46"/>
    </row>
    <row r="47" spans="2:10" s="17" customFormat="1" ht="15" customHeight="1" x14ac:dyDescent="0.2">
      <c r="B47" s="7" t="s">
        <v>109</v>
      </c>
      <c r="C47" s="7" t="s">
        <v>110</v>
      </c>
      <c r="D47" s="13" t="s">
        <v>29</v>
      </c>
      <c r="E47" s="11" t="s">
        <v>29</v>
      </c>
      <c r="F47" s="10" t="s">
        <v>35</v>
      </c>
      <c r="G47" s="29" t="s">
        <v>29</v>
      </c>
      <c r="H47" s="11" t="s">
        <v>29</v>
      </c>
    </row>
    <row r="48" spans="2:10" s="17" customFormat="1" ht="15" customHeight="1" x14ac:dyDescent="0.2">
      <c r="B48" s="7" t="s">
        <v>112</v>
      </c>
      <c r="C48" s="7" t="s">
        <v>113</v>
      </c>
      <c r="D48" s="13" t="s">
        <v>29</v>
      </c>
      <c r="E48" s="11" t="s">
        <v>29</v>
      </c>
      <c r="F48" s="10" t="s">
        <v>35</v>
      </c>
      <c r="G48" s="29" t="s">
        <v>29</v>
      </c>
      <c r="H48" s="11" t="s">
        <v>29</v>
      </c>
    </row>
    <row r="49" spans="2:8" s="17" customFormat="1" ht="15" customHeight="1" x14ac:dyDescent="0.2">
      <c r="B49" s="7" t="s">
        <v>147</v>
      </c>
      <c r="C49" s="7" t="s">
        <v>148</v>
      </c>
      <c r="D49" s="13" t="s">
        <v>29</v>
      </c>
      <c r="E49" s="11" t="s">
        <v>29</v>
      </c>
      <c r="F49" s="10" t="s">
        <v>35</v>
      </c>
      <c r="G49" s="29" t="s">
        <v>29</v>
      </c>
      <c r="H49" s="11" t="s">
        <v>29</v>
      </c>
    </row>
    <row r="50" spans="2:8" s="17" customFormat="1" ht="15" customHeight="1" x14ac:dyDescent="0.2">
      <c r="B50" s="7" t="s">
        <v>174</v>
      </c>
      <c r="C50" s="7" t="s">
        <v>175</v>
      </c>
      <c r="D50" s="13" t="s">
        <v>29</v>
      </c>
      <c r="E50" s="11" t="s">
        <v>29</v>
      </c>
      <c r="F50" s="10" t="s">
        <v>35</v>
      </c>
      <c r="G50" s="29" t="s">
        <v>29</v>
      </c>
      <c r="H50" s="11" t="s">
        <v>29</v>
      </c>
    </row>
    <row r="51" spans="2:8" s="17" customFormat="1" ht="15" customHeight="1" x14ac:dyDescent="0.2">
      <c r="B51" s="7" t="s">
        <v>176</v>
      </c>
      <c r="C51" s="7" t="s">
        <v>177</v>
      </c>
      <c r="D51" s="13" t="s">
        <v>29</v>
      </c>
      <c r="E51" s="11" t="s">
        <v>29</v>
      </c>
      <c r="F51" s="10" t="s">
        <v>35</v>
      </c>
      <c r="G51" s="29" t="s">
        <v>29</v>
      </c>
      <c r="H51" s="11" t="s">
        <v>29</v>
      </c>
    </row>
    <row r="52" spans="2:8" s="17" customFormat="1" ht="15" customHeight="1" x14ac:dyDescent="0.2">
      <c r="B52" s="7" t="s">
        <v>53</v>
      </c>
      <c r="C52" s="7" t="s">
        <v>52</v>
      </c>
      <c r="D52" s="13">
        <v>2.5499999999999998</v>
      </c>
      <c r="E52" s="11">
        <v>2.5499999999999998</v>
      </c>
      <c r="F52" s="10" t="s">
        <v>35</v>
      </c>
      <c r="G52" s="29" t="s">
        <v>29</v>
      </c>
      <c r="H52" s="11" t="s">
        <v>29</v>
      </c>
    </row>
    <row r="53" spans="2:8" s="17" customFormat="1" ht="15" customHeight="1" x14ac:dyDescent="0.2">
      <c r="B53" s="7" t="s">
        <v>225</v>
      </c>
      <c r="C53" s="7" t="s">
        <v>226</v>
      </c>
      <c r="D53" s="11" t="s">
        <v>29</v>
      </c>
      <c r="E53" s="11" t="s">
        <v>29</v>
      </c>
      <c r="F53" s="10" t="s">
        <v>35</v>
      </c>
      <c r="G53" s="29" t="s">
        <v>29</v>
      </c>
      <c r="H53" s="11" t="s">
        <v>29</v>
      </c>
    </row>
    <row r="54" spans="2:8" s="17" customFormat="1" ht="15" customHeight="1" x14ac:dyDescent="0.2">
      <c r="B54" s="88" t="s">
        <v>21</v>
      </c>
      <c r="C54" s="89"/>
      <c r="D54" s="89"/>
      <c r="E54" s="89"/>
      <c r="F54" s="89"/>
      <c r="G54" s="89"/>
      <c r="H54" s="38"/>
    </row>
    <row r="55" spans="2:8" s="17" customFormat="1" ht="15" customHeight="1" x14ac:dyDescent="0.2">
      <c r="B55" s="7" t="s">
        <v>107</v>
      </c>
      <c r="C55" s="7" t="s">
        <v>108</v>
      </c>
      <c r="D55" s="13">
        <v>0.45</v>
      </c>
      <c r="E55" s="11">
        <v>0.45</v>
      </c>
      <c r="F55" s="10" t="s">
        <v>35</v>
      </c>
      <c r="G55" s="29" t="s">
        <v>29</v>
      </c>
      <c r="H55" s="10" t="s">
        <v>29</v>
      </c>
    </row>
    <row r="56" spans="2:8" s="17" customFormat="1" ht="15" customHeight="1" x14ac:dyDescent="0.2">
      <c r="B56" s="88" t="s">
        <v>23</v>
      </c>
      <c r="C56" s="89"/>
      <c r="D56" s="89"/>
      <c r="E56" s="89"/>
      <c r="F56" s="89"/>
      <c r="G56" s="89"/>
      <c r="H56" s="38"/>
    </row>
    <row r="57" spans="2:8" s="17" customFormat="1" ht="15" customHeight="1" x14ac:dyDescent="0.2">
      <c r="B57" s="7" t="s">
        <v>55</v>
      </c>
      <c r="C57" s="7" t="s">
        <v>56</v>
      </c>
      <c r="D57" s="13">
        <v>70</v>
      </c>
      <c r="E57" s="11">
        <v>70</v>
      </c>
      <c r="F57" s="10" t="s">
        <v>35</v>
      </c>
      <c r="G57" s="29" t="s">
        <v>29</v>
      </c>
      <c r="H57" s="10" t="s">
        <v>29</v>
      </c>
    </row>
    <row r="59" spans="2:8" x14ac:dyDescent="0.2">
      <c r="B59" s="17"/>
      <c r="C59" s="17"/>
      <c r="D59" s="17"/>
      <c r="F59" s="17"/>
      <c r="G59" s="17"/>
      <c r="H59" s="17"/>
    </row>
    <row r="60" spans="2:8" x14ac:dyDescent="0.2">
      <c r="B60" s="17"/>
      <c r="C60" s="17"/>
      <c r="D60" s="17"/>
      <c r="F60" s="17"/>
      <c r="G60" s="17"/>
      <c r="H60" s="17"/>
    </row>
    <row r="61" spans="2:8" x14ac:dyDescent="0.2">
      <c r="B61" s="17"/>
      <c r="C61" s="17"/>
      <c r="D61" s="17"/>
      <c r="F61" s="17"/>
      <c r="G61" s="17"/>
      <c r="H61" s="17"/>
    </row>
  </sheetData>
  <mergeCells count="14">
    <mergeCell ref="B56:G56"/>
    <mergeCell ref="B1:H1"/>
    <mergeCell ref="B3:H3"/>
    <mergeCell ref="B19:H19"/>
    <mergeCell ref="B54:G54"/>
    <mergeCell ref="B13:H13"/>
    <mergeCell ref="B9:H9"/>
    <mergeCell ref="B35:H35"/>
    <mergeCell ref="B16:H16"/>
    <mergeCell ref="B26:H26"/>
    <mergeCell ref="B30:H30"/>
    <mergeCell ref="B39:H39"/>
    <mergeCell ref="B44:H44"/>
    <mergeCell ref="B37:H37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A2" sqref="A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5" t="s">
        <v>254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6" ht="41.25" customHeight="1" x14ac:dyDescent="0.2">
      <c r="A2" s="6" t="s">
        <v>78</v>
      </c>
      <c r="B2" s="92" t="s">
        <v>154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6" ht="24.75" customHeight="1" x14ac:dyDescent="0.2">
      <c r="A3" s="6" t="s">
        <v>79</v>
      </c>
      <c r="B3" s="92" t="s">
        <v>152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6" ht="26.25" customHeight="1" x14ac:dyDescent="0.2">
      <c r="A4" s="6" t="s">
        <v>159</v>
      </c>
      <c r="B4" s="92" t="s">
        <v>151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  <c r="N4" s="32"/>
      <c r="O4" s="32"/>
      <c r="P4" s="32"/>
    </row>
    <row r="5" spans="1:16" ht="27.75" customHeight="1" x14ac:dyDescent="0.2">
      <c r="A5" s="6" t="s">
        <v>80</v>
      </c>
      <c r="B5" s="92" t="s">
        <v>150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</row>
    <row r="6" spans="1:16" ht="28.5" customHeight="1" x14ac:dyDescent="0.2">
      <c r="A6" s="6" t="s">
        <v>81</v>
      </c>
      <c r="B6" s="92" t="s">
        <v>149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1:16" ht="26.25" customHeight="1" x14ac:dyDescent="0.2">
      <c r="A7" s="6" t="s">
        <v>158</v>
      </c>
      <c r="B7" s="92" t="s">
        <v>155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16" ht="23.25" customHeight="1" x14ac:dyDescent="0.2">
      <c r="A8" s="6" t="s">
        <v>82</v>
      </c>
      <c r="B8" s="92" t="s">
        <v>83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16" ht="24" customHeight="1" x14ac:dyDescent="0.2">
      <c r="A9" s="6" t="s">
        <v>98</v>
      </c>
      <c r="B9" s="92" t="s">
        <v>84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6" ht="21.75" customHeight="1" x14ac:dyDescent="0.2">
      <c r="A10" s="6" t="s">
        <v>157</v>
      </c>
      <c r="B10" s="92" t="s">
        <v>153</v>
      </c>
      <c r="C10" s="93"/>
      <c r="D10" s="93"/>
      <c r="E10" s="93"/>
      <c r="F10" s="93"/>
      <c r="G10" s="93"/>
      <c r="H10" s="93"/>
      <c r="I10" s="93"/>
      <c r="J10" s="93"/>
      <c r="K10" s="43"/>
      <c r="L10" s="43"/>
      <c r="M10" s="44"/>
    </row>
    <row r="11" spans="1:16" ht="21.75" customHeight="1" x14ac:dyDescent="0.2">
      <c r="A11" s="6" t="s">
        <v>156</v>
      </c>
      <c r="B11" s="92" t="s">
        <v>134</v>
      </c>
      <c r="C11" s="93"/>
      <c r="D11" s="93"/>
      <c r="E11" s="93"/>
      <c r="F11" s="93"/>
      <c r="G11" s="93"/>
      <c r="H11" s="93"/>
      <c r="I11" s="93"/>
      <c r="J11" s="93"/>
      <c r="K11" s="43"/>
      <c r="L11" s="43"/>
      <c r="M11" s="44"/>
    </row>
    <row r="12" spans="1:16" ht="45.75" customHeight="1" x14ac:dyDescent="0.2">
      <c r="A12" s="6" t="s">
        <v>204</v>
      </c>
      <c r="B12" s="92" t="s">
        <v>208</v>
      </c>
      <c r="C12" s="93"/>
      <c r="D12" s="93"/>
      <c r="E12" s="93"/>
      <c r="F12" s="93"/>
      <c r="G12" s="93"/>
      <c r="H12" s="93"/>
      <c r="I12" s="93"/>
      <c r="J12" s="93"/>
      <c r="K12" s="45"/>
      <c r="L12" s="45"/>
      <c r="M12" s="46"/>
    </row>
    <row r="13" spans="1:16" ht="41.25" customHeight="1" x14ac:dyDescent="0.2">
      <c r="A13" s="6" t="s">
        <v>205</v>
      </c>
      <c r="B13" s="92" t="s">
        <v>209</v>
      </c>
      <c r="C13" s="93"/>
      <c r="D13" s="93"/>
      <c r="E13" s="93"/>
      <c r="F13" s="93"/>
      <c r="G13" s="93"/>
      <c r="H13" s="93"/>
      <c r="I13" s="93"/>
      <c r="J13" s="93"/>
      <c r="K13" s="45"/>
      <c r="L13" s="45"/>
      <c r="M13" s="46"/>
    </row>
    <row r="14" spans="1:16" ht="39.75" customHeight="1" x14ac:dyDescent="0.2">
      <c r="A14" s="6" t="s">
        <v>210</v>
      </c>
      <c r="B14" s="92" t="s">
        <v>211</v>
      </c>
      <c r="C14" s="93"/>
      <c r="D14" s="93"/>
      <c r="E14" s="93"/>
      <c r="F14" s="93"/>
      <c r="G14" s="93"/>
      <c r="H14" s="93"/>
      <c r="I14" s="93"/>
      <c r="J14" s="93"/>
      <c r="K14" s="47"/>
      <c r="L14" s="47"/>
      <c r="M14" s="48"/>
    </row>
  </sheetData>
  <mergeCells count="14">
    <mergeCell ref="A1:L1"/>
    <mergeCell ref="B7:M7"/>
    <mergeCell ref="B8:M8"/>
    <mergeCell ref="B6:M6"/>
    <mergeCell ref="B2:M2"/>
    <mergeCell ref="B4:M4"/>
    <mergeCell ref="B3:M3"/>
    <mergeCell ref="B5:M5"/>
    <mergeCell ref="B10:J10"/>
    <mergeCell ref="B11:J11"/>
    <mergeCell ref="B14:J14"/>
    <mergeCell ref="B9:M9"/>
    <mergeCell ref="B12:J12"/>
    <mergeCell ref="B13:J13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"/>
  <sheetViews>
    <sheetView workbookViewId="0">
      <selection activeCell="B2" sqref="B2:K2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8" t="s">
        <v>255</v>
      </c>
      <c r="C1" s="98"/>
      <c r="D1" s="98"/>
      <c r="E1" s="98"/>
      <c r="F1" s="98"/>
      <c r="G1" s="98"/>
      <c r="H1" s="98"/>
      <c r="I1" s="98"/>
      <c r="J1" s="98"/>
      <c r="K1" s="98"/>
      <c r="N1" s="17"/>
      <c r="O1" s="17"/>
      <c r="P1" s="17"/>
    </row>
    <row r="2" spans="2:16" s="17" customFormat="1" ht="47.25" customHeight="1" x14ac:dyDescent="0.2">
      <c r="B2" s="97" t="s">
        <v>231</v>
      </c>
      <c r="C2" s="97"/>
      <c r="D2" s="97"/>
      <c r="E2" s="97"/>
      <c r="F2" s="97"/>
      <c r="G2" s="97"/>
      <c r="H2" s="97"/>
      <c r="I2" s="97"/>
      <c r="J2" s="97"/>
      <c r="K2" s="97"/>
    </row>
    <row r="3" spans="2:16" s="17" customFormat="1" ht="47.25" customHeight="1" x14ac:dyDescent="0.2">
      <c r="B3" s="18" t="s">
        <v>238</v>
      </c>
      <c r="C3" s="96" t="s">
        <v>242</v>
      </c>
      <c r="D3" s="96"/>
      <c r="E3" s="96"/>
      <c r="F3" s="96"/>
      <c r="G3" s="96"/>
      <c r="H3" s="96"/>
      <c r="I3" s="96"/>
      <c r="J3" s="96"/>
      <c r="K3" s="96"/>
    </row>
    <row r="4" spans="2:16" s="17" customFormat="1" ht="47.25" customHeight="1" x14ac:dyDescent="0.2">
      <c r="B4" s="18" t="s">
        <v>241</v>
      </c>
      <c r="C4" s="99" t="s">
        <v>244</v>
      </c>
      <c r="D4" s="99"/>
      <c r="E4" s="99"/>
      <c r="F4" s="99"/>
      <c r="G4" s="99"/>
      <c r="H4" s="99"/>
      <c r="I4" s="99"/>
      <c r="J4" s="99"/>
      <c r="K4" s="99"/>
    </row>
    <row r="5" spans="2:16" s="17" customFormat="1" ht="47.25" customHeight="1" x14ac:dyDescent="0.2">
      <c r="B5" s="18" t="s">
        <v>243</v>
      </c>
      <c r="C5" s="99" t="s">
        <v>245</v>
      </c>
      <c r="D5" s="99"/>
      <c r="E5" s="99"/>
      <c r="F5" s="99"/>
      <c r="G5" s="99"/>
      <c r="H5" s="99"/>
      <c r="I5" s="99"/>
      <c r="J5" s="99"/>
      <c r="K5" s="99"/>
    </row>
    <row r="6" spans="2:16" s="17" customFormat="1" ht="47.25" customHeight="1" x14ac:dyDescent="0.2">
      <c r="B6" s="18" t="s">
        <v>246</v>
      </c>
      <c r="C6" s="99" t="s">
        <v>247</v>
      </c>
      <c r="D6" s="99"/>
      <c r="E6" s="99"/>
      <c r="F6" s="99"/>
      <c r="G6" s="99"/>
      <c r="H6" s="99"/>
      <c r="I6" s="99"/>
      <c r="J6" s="99"/>
      <c r="K6" s="99"/>
    </row>
    <row r="7" spans="2:16" s="17" customFormat="1" ht="26.25" customHeight="1" x14ac:dyDescent="0.2">
      <c r="B7" s="97" t="s">
        <v>230</v>
      </c>
      <c r="C7" s="97"/>
      <c r="D7" s="97"/>
      <c r="E7" s="97"/>
      <c r="F7" s="97"/>
      <c r="G7" s="97"/>
      <c r="H7" s="97"/>
      <c r="I7" s="97"/>
      <c r="J7" s="97"/>
      <c r="K7" s="97"/>
    </row>
    <row r="8" spans="2:16" s="17" customFormat="1" ht="45" customHeight="1" x14ac:dyDescent="0.2">
      <c r="B8" s="18" t="s">
        <v>90</v>
      </c>
      <c r="C8" s="96" t="s">
        <v>239</v>
      </c>
      <c r="D8" s="96"/>
      <c r="E8" s="96"/>
      <c r="F8" s="96"/>
      <c r="G8" s="96"/>
      <c r="H8" s="96"/>
      <c r="I8" s="96"/>
      <c r="J8" s="96"/>
      <c r="K8" s="96"/>
    </row>
    <row r="9" spans="2:16" ht="57.75" customHeight="1" x14ac:dyDescent="0.2">
      <c r="B9" s="18" t="s">
        <v>224</v>
      </c>
      <c r="C9" s="96" t="s">
        <v>240</v>
      </c>
      <c r="D9" s="96"/>
      <c r="E9" s="96"/>
      <c r="F9" s="96"/>
      <c r="G9" s="96"/>
      <c r="H9" s="96"/>
      <c r="I9" s="96"/>
      <c r="J9" s="96"/>
      <c r="K9" s="96"/>
    </row>
  </sheetData>
  <mergeCells count="9">
    <mergeCell ref="C9:K9"/>
    <mergeCell ref="B7:K7"/>
    <mergeCell ref="B1:K1"/>
    <mergeCell ref="B2:K2"/>
    <mergeCell ref="C8:K8"/>
    <mergeCell ref="C3:K3"/>
    <mergeCell ref="C4:K4"/>
    <mergeCell ref="C5:K5"/>
    <mergeCell ref="C6:K6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2010-01-01T02:13:30Z</cp:lastPrinted>
  <dcterms:created xsi:type="dcterms:W3CDTF">2010-10-06T05:28:12Z</dcterms:created>
  <dcterms:modified xsi:type="dcterms:W3CDTF">2016-07-02T00:52:42Z</dcterms:modified>
</cp:coreProperties>
</file>